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C:\Users\Max\Downloads\"/>
    </mc:Choice>
  </mc:AlternateContent>
  <xr:revisionPtr revIDLastSave="0" documentId="13_ncr:1_{01FFA5CA-5A05-4F2D-96CC-F7EAE89DF61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H47" i="1" l="1"/>
  <c r="I89" i="1"/>
  <c r="F131" i="1"/>
  <c r="J131" i="1"/>
  <c r="G173" i="1"/>
  <c r="H215" i="1"/>
  <c r="I257" i="1"/>
  <c r="F299" i="1"/>
  <c r="J299" i="1"/>
  <c r="G341" i="1"/>
  <c r="H383" i="1"/>
  <c r="I425" i="1"/>
  <c r="F467" i="1"/>
  <c r="J467" i="1"/>
  <c r="G509" i="1"/>
  <c r="H551" i="1"/>
  <c r="I593" i="1"/>
  <c r="J89" i="1"/>
  <c r="I215" i="1"/>
  <c r="J257" i="1"/>
  <c r="J425" i="1"/>
  <c r="G467" i="1"/>
  <c r="F593" i="1"/>
  <c r="J47" i="1"/>
  <c r="G89" i="1"/>
  <c r="J215" i="1"/>
  <c r="G257" i="1"/>
  <c r="F383" i="1"/>
  <c r="J383" i="1"/>
  <c r="G425" i="1"/>
  <c r="H467" i="1"/>
  <c r="I509" i="1"/>
  <c r="F551" i="1"/>
  <c r="J551" i="1"/>
  <c r="G593" i="1"/>
  <c r="I47" i="1"/>
  <c r="F89" i="1"/>
  <c r="G131" i="1"/>
  <c r="H173" i="1"/>
  <c r="F257" i="1"/>
  <c r="G299" i="1"/>
  <c r="H341" i="1"/>
  <c r="I383" i="1"/>
  <c r="F425" i="1"/>
  <c r="H509" i="1"/>
  <c r="I551" i="1"/>
  <c r="J593" i="1"/>
  <c r="F47" i="1"/>
  <c r="H131" i="1"/>
  <c r="I173" i="1"/>
  <c r="F215" i="1"/>
  <c r="H299" i="1"/>
  <c r="I341" i="1"/>
  <c r="G47" i="1"/>
  <c r="H89" i="1"/>
  <c r="I131" i="1"/>
  <c r="F173" i="1"/>
  <c r="J173" i="1"/>
  <c r="G215" i="1"/>
  <c r="H257" i="1"/>
  <c r="I299" i="1"/>
  <c r="F341" i="1"/>
  <c r="J341" i="1"/>
  <c r="G383" i="1"/>
  <c r="H425" i="1"/>
  <c r="I467" i="1"/>
  <c r="F509" i="1"/>
  <c r="J509" i="1"/>
  <c r="G551" i="1"/>
  <c r="H593" i="1"/>
  <c r="J594" i="1" l="1"/>
  <c r="I594" i="1"/>
  <c r="H594" i="1"/>
  <c r="F594" i="1"/>
  <c r="G594" i="1"/>
  <c r="L158" i="1"/>
  <c r="L153" i="1"/>
  <c r="L578" i="1"/>
  <c r="L573" i="1"/>
  <c r="L215" i="1"/>
  <c r="L185" i="1"/>
  <c r="L130" i="1"/>
  <c r="L256" i="1"/>
  <c r="L459" i="1"/>
  <c r="L116" i="1"/>
  <c r="L111" i="1"/>
  <c r="L479" i="1"/>
  <c r="L509" i="1"/>
  <c r="L508" i="1"/>
  <c r="L326" i="1"/>
  <c r="L321" i="1"/>
  <c r="L536" i="1"/>
  <c r="L531" i="1"/>
  <c r="L593" i="1"/>
  <c r="L563" i="1"/>
  <c r="L410" i="1"/>
  <c r="L405" i="1"/>
  <c r="L340" i="1"/>
  <c r="L550" i="1"/>
  <c r="L81" i="1"/>
  <c r="L46" i="1"/>
  <c r="L165" i="1"/>
  <c r="L425" i="1"/>
  <c r="L395" i="1"/>
  <c r="L257" i="1"/>
  <c r="L227" i="1"/>
  <c r="L69" i="1"/>
  <c r="L74" i="1"/>
  <c r="L501" i="1"/>
  <c r="L298" i="1"/>
  <c r="L214" i="1"/>
  <c r="L383" i="1"/>
  <c r="L353" i="1"/>
  <c r="L101" i="1"/>
  <c r="L131" i="1"/>
  <c r="L311" i="1"/>
  <c r="L341" i="1"/>
  <c r="L447" i="1"/>
  <c r="L452" i="1"/>
  <c r="L249" i="1"/>
  <c r="L592" i="1"/>
  <c r="L207" i="1"/>
  <c r="L279" i="1"/>
  <c r="L284" i="1"/>
  <c r="L27" i="1"/>
  <c r="L32" i="1"/>
  <c r="L363" i="1"/>
  <c r="L368" i="1"/>
  <c r="L417" i="1"/>
  <c r="L543" i="1"/>
  <c r="L299" i="1"/>
  <c r="L269" i="1"/>
  <c r="L382" i="1"/>
  <c r="L89" i="1"/>
  <c r="L59" i="1"/>
  <c r="L424" i="1"/>
  <c r="L88" i="1"/>
  <c r="L195" i="1"/>
  <c r="L200" i="1"/>
  <c r="L551" i="1"/>
  <c r="L521" i="1"/>
  <c r="L333" i="1"/>
  <c r="L172" i="1"/>
  <c r="L467" i="1"/>
  <c r="L437" i="1"/>
  <c r="L291" i="1"/>
  <c r="L489" i="1"/>
  <c r="L494" i="1"/>
  <c r="L173" i="1"/>
  <c r="L143" i="1"/>
  <c r="L585" i="1"/>
  <c r="L39" i="1"/>
  <c r="L375" i="1"/>
  <c r="L466" i="1"/>
  <c r="L242" i="1"/>
  <c r="L237" i="1"/>
  <c r="L123" i="1"/>
  <c r="L17" i="1"/>
  <c r="L47" i="1"/>
  <c r="L594" i="1"/>
</calcChain>
</file>

<file path=xl/sharedStrings.xml><?xml version="1.0" encoding="utf-8"?>
<sst xmlns="http://schemas.openxmlformats.org/spreadsheetml/2006/main" count="565" uniqueCount="78">
  <si>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</si>
  <si>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</si>
  <si>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</si>
  <si>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</si>
  <si>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</si>
  <si>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</si>
  <si>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</si>
  <si>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</si>
  <si>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</si>
  <si>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</si>
  <si>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</si>
  <si>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</si>
  <si>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</si>
  <si>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</si>
  <si>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</si>
  <si>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</si>
  <si>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</si>
  <si>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</si>
  <si>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</si>
  <si>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</si>
  <si>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</si>
  <si>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</si>
  <si>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</si>
  <si>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</si>
  <si>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</si>
  <si>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</si>
  <si>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</si>
  <si>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</si>
  <si>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</si>
  <si>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</si>
  <si>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</si>
  <si>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</si>
  <si>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</si>
  <si>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</si>
  <si>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</si>
  <si>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</si>
  <si>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</si>
  <si>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</si>
  <si>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</si>
  <si>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</si>
  <si>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</si>
  <si>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</si>
  <si>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</si>
  <si>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</si>
  <si>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</si>
  <si>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</si>
  <si>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Яблоко свежее</t>
  </si>
  <si>
    <t>Котлеты рубленные из птицы</t>
  </si>
  <si>
    <t>Хлеб пшеничный</t>
  </si>
  <si>
    <t>Каша гречневая рассыпчатая</t>
  </si>
  <si>
    <t>Чай с сахаром</t>
  </si>
  <si>
    <t>Макаронные изделия отварные</t>
  </si>
  <si>
    <t>Плов из курицы</t>
  </si>
  <si>
    <t>Компот из сухофруктов</t>
  </si>
  <si>
    <t>овощи</t>
  </si>
  <si>
    <t>Рагу из курицы</t>
  </si>
  <si>
    <t>офощи</t>
  </si>
  <si>
    <t>Свекла отварная</t>
  </si>
  <si>
    <t>Каша жидкая молочная</t>
  </si>
  <si>
    <t>десерт</t>
  </si>
  <si>
    <t>Кондитерское изделие</t>
  </si>
  <si>
    <t>Помидор</t>
  </si>
  <si>
    <t>Кнели из курицы с рисом</t>
  </si>
  <si>
    <t>Каша рассыпчатая пшеничная</t>
  </si>
  <si>
    <t>Салат из квашеной капусты</t>
  </si>
  <si>
    <t>Салат из отварной свеклы</t>
  </si>
  <si>
    <t>Птица жареная с маслом</t>
  </si>
  <si>
    <t>Огурцы</t>
  </si>
  <si>
    <t>Омлет натуральный</t>
  </si>
  <si>
    <t>Каша ячневая рассыпчатая</t>
  </si>
  <si>
    <t>Икра кабачковая (консервированная)</t>
  </si>
  <si>
    <t>Рыба тушеная в томате с овощами</t>
  </si>
  <si>
    <t>Каша пшеничная рассыпчатая</t>
  </si>
  <si>
    <t>Запеканка рисовая с творогом</t>
  </si>
  <si>
    <t>Кисель</t>
  </si>
  <si>
    <t>Котлкты рубленные из птицы</t>
  </si>
  <si>
    <t>МБОУ Алексеевская СОШ</t>
  </si>
  <si>
    <t>М.Н. Андреенков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</si>
</sst>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scheme val="minor"/>
    </font>
    <font>
      <sz val="10"/>
      <name val="Arial"/>
    </font>
    <font>
      <i/>
      <sz val="11"/>
      <name val="Calibri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2" fontId="4" fillId="0" borderId="2" xfId="0" applyNumberFormat="1" applyFont="1" applyBorder="1" applyAlignment="1">
      <alignment horizontal="center" vertical="top" wrapText="1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" xfId="0" applyFont="1" applyBorder="1"/>
    <xf numFmtId="0" fontId="14" fillId="2" borderId="1" xfId="0" applyFont="1" applyFill="1" applyBorder="1" applyAlignment="1" applyProtection="1">
      <alignment vertical="top" wrapText="1"/>
      <protection locked="0"/>
    </xf>
    <xf numFmtId="2" fontId="1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Protection="1"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2" fontId="1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/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2" fontId="14" fillId="0" borderId="2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Protection="1"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Border="1"/>
    <xf numFmtId="2" fontId="4" fillId="4" borderId="3" xfId="0" applyNumberFormat="1" applyFont="1" applyFill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/>
    </xf>
    <xf numFmtId="0" fontId="17" fillId="0" borderId="2" xfId="0" applyFont="1" applyBorder="1"/>
    <xf numFmtId="0" fontId="1" fillId="0" borderId="2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2" sqref="O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1" t="s">
        <v>76</v>
      </c>
      <c r="D1" s="92"/>
      <c r="E1" s="92"/>
      <c r="F1" s="13" t="s">
        <v>16</v>
      </c>
      <c r="G1" s="2" t="s">
        <v>17</v>
      </c>
      <c r="H1" s="93" t="s">
        <v>45</v>
      </c>
      <c r="I1" s="93"/>
      <c r="J1" s="93"/>
      <c r="K1" s="93"/>
    </row>
    <row r="2" spans="1:12" ht="17.399999999999999" x14ac:dyDescent="0.25">
      <c r="A2" s="43" t="s">
        <v>6</v>
      </c>
      <c r="C2" s="2"/>
      <c r="G2" s="2" t="s">
        <v>18</v>
      </c>
      <c r="H2" s="93" t="s">
        <v>77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6</v>
      </c>
      <c r="I3" s="55">
        <v>11</v>
      </c>
      <c r="J3" s="56">
        <v>2024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55</v>
      </c>
      <c r="F6" s="60">
        <v>200</v>
      </c>
      <c r="G6" s="60">
        <v>13.75</v>
      </c>
      <c r="H6" s="48">
        <v>12.88</v>
      </c>
      <c r="I6" s="48">
        <v>17.38</v>
      </c>
      <c r="J6" s="60">
        <v>240</v>
      </c>
      <c r="K6" s="49">
        <v>289</v>
      </c>
      <c r="L6" s="60">
        <v>60</v>
      </c>
    </row>
    <row r="7" spans="1:12" ht="14.4" x14ac:dyDescent="0.3">
      <c r="A7" s="25"/>
      <c r="B7" s="16"/>
      <c r="C7" s="11"/>
      <c r="D7" s="6"/>
      <c r="E7" s="50"/>
      <c r="F7" s="59"/>
      <c r="G7" s="61"/>
      <c r="H7" s="59"/>
      <c r="I7" s="51"/>
      <c r="J7" s="51"/>
      <c r="K7" s="52"/>
      <c r="L7" s="59"/>
    </row>
    <row r="8" spans="1:12" ht="14.4" x14ac:dyDescent="0.3">
      <c r="A8" s="25"/>
      <c r="B8" s="16"/>
      <c r="C8" s="11"/>
      <c r="D8" s="7" t="s">
        <v>22</v>
      </c>
      <c r="E8" s="50" t="s">
        <v>53</v>
      </c>
      <c r="F8" s="59">
        <v>200</v>
      </c>
      <c r="G8" s="51">
        <v>0.66</v>
      </c>
      <c r="H8" s="51">
        <v>0.09</v>
      </c>
      <c r="I8" s="59">
        <v>32</v>
      </c>
      <c r="J8" s="59">
        <v>132.80000000000001</v>
      </c>
      <c r="K8" s="52">
        <v>349</v>
      </c>
      <c r="L8" s="59">
        <v>7.1</v>
      </c>
    </row>
    <row r="9" spans="1:12" ht="14.4" x14ac:dyDescent="0.3">
      <c r="A9" s="25"/>
      <c r="B9" s="16"/>
      <c r="C9" s="11"/>
      <c r="D9" s="7" t="s">
        <v>23</v>
      </c>
      <c r="E9" s="50" t="s">
        <v>48</v>
      </c>
      <c r="F9" s="59">
        <v>40</v>
      </c>
      <c r="G9" s="51">
        <v>3.26</v>
      </c>
      <c r="H9" s="59">
        <v>0.4</v>
      </c>
      <c r="I9" s="51">
        <v>0.84</v>
      </c>
      <c r="J9" s="59">
        <v>93.52</v>
      </c>
      <c r="K9" s="52"/>
      <c r="L9" s="59">
        <v>5.4</v>
      </c>
    </row>
    <row r="10" spans="1:12" ht="14.4" x14ac:dyDescent="0.3">
      <c r="A10" s="25"/>
      <c r="B10" s="16"/>
      <c r="C10" s="11"/>
      <c r="D10" s="81" t="s">
        <v>54</v>
      </c>
      <c r="E10" s="2" t="s">
        <v>57</v>
      </c>
      <c r="F10" s="59">
        <v>60</v>
      </c>
      <c r="G10" s="59">
        <v>1.61</v>
      </c>
      <c r="H10" s="51">
        <v>5.16</v>
      </c>
      <c r="I10" s="51">
        <v>0.94</v>
      </c>
      <c r="J10" s="59">
        <v>80.11</v>
      </c>
      <c r="K10" s="52">
        <v>52</v>
      </c>
      <c r="L10" s="59">
        <v>9.5</v>
      </c>
    </row>
    <row r="11" spans="1:12" ht="14.4" x14ac:dyDescent="0.3">
      <c r="A11" s="25"/>
      <c r="B11" s="16"/>
      <c r="C11" s="11"/>
      <c r="D11" s="6"/>
      <c r="E11" s="50"/>
      <c r="F11" s="59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58">
        <f>SUM(F6:F12)</f>
        <v>500</v>
      </c>
      <c r="G13" s="21">
        <f t="shared" ref="G13:J13" si="0">SUM(G6:G12)</f>
        <v>19.28</v>
      </c>
      <c r="H13" s="58">
        <f t="shared" si="0"/>
        <v>18.53</v>
      </c>
      <c r="I13" s="21">
        <f t="shared" si="0"/>
        <v>51.16</v>
      </c>
      <c r="J13" s="21">
        <f t="shared" si="0"/>
        <v>546.42999999999995</v>
      </c>
      <c r="K13" s="27"/>
      <c r="L13" s="58">
        <f t="shared" ref="L13" si="1">SUM(L6:L12)</f>
        <v>82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4" x14ac:dyDescent="0.3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4" x14ac:dyDescent="0.3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4" x14ac:dyDescent="0.3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4" x14ac:dyDescent="0.3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4" x14ac:dyDescent="0.3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3">SUM(G18:G26)</f>
        <v>0</v>
      </c>
      <c r="H27" s="21">
        <f t="shared" si="3"/>
        <v>0</v>
      </c>
      <c r="I27" s="21">
        <f t="shared" si="3"/>
        <v>0</v>
      </c>
      <c r="J27" s="21">
        <f t="shared" si="3"/>
        <v>0</v>
      </c>
      <c r="K27" s="27"/>
      <c r="L27" s="21">
        <f ca="1">SUM(L24:L32)</f>
        <v>0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ca="1">SUM(L25:L31)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89" t="s">
        <v>4</v>
      </c>
      <c r="D47" s="90"/>
      <c r="E47" s="33"/>
      <c r="F47" s="82">
        <f>F13+F17+F27+F32+F39+F46</f>
        <v>500</v>
      </c>
      <c r="G47" s="34">
        <f t="shared" ref="G47:J47" si="7">G13+G17+G27+G32+G39+G46</f>
        <v>19.28</v>
      </c>
      <c r="H47" s="34">
        <f t="shared" si="7"/>
        <v>18.53</v>
      </c>
      <c r="I47" s="34">
        <f t="shared" si="7"/>
        <v>51.16</v>
      </c>
      <c r="J47" s="34">
        <f t="shared" si="7"/>
        <v>546.42999999999995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58</v>
      </c>
      <c r="F48" s="60">
        <v>220</v>
      </c>
      <c r="G48" s="60">
        <v>7.51</v>
      </c>
      <c r="H48" s="60">
        <v>11.72</v>
      </c>
      <c r="I48" s="48">
        <v>47.03</v>
      </c>
      <c r="J48" s="60">
        <v>325</v>
      </c>
      <c r="K48" s="49"/>
      <c r="L48" s="60">
        <v>30.84</v>
      </c>
    </row>
    <row r="49" spans="1:12" ht="14.4" x14ac:dyDescent="0.3">
      <c r="A49" s="15"/>
      <c r="B49" s="16"/>
      <c r="C49" s="11"/>
      <c r="D49" s="6"/>
      <c r="E49" s="50"/>
      <c r="F49" s="59"/>
      <c r="G49" s="51"/>
      <c r="H49" s="59"/>
      <c r="I49" s="59"/>
      <c r="J49" s="59"/>
      <c r="K49" s="52"/>
      <c r="L49" s="51"/>
    </row>
    <row r="50" spans="1:12" ht="14.4" x14ac:dyDescent="0.3">
      <c r="A50" s="15"/>
      <c r="B50" s="16"/>
      <c r="C50" s="11"/>
      <c r="D50" s="7" t="s">
        <v>22</v>
      </c>
      <c r="E50" s="50" t="s">
        <v>50</v>
      </c>
      <c r="F50" s="59">
        <v>200</v>
      </c>
      <c r="G50" s="51">
        <v>7.0000000000000007E-2</v>
      </c>
      <c r="H50" s="51">
        <v>0.02</v>
      </c>
      <c r="I50" s="59">
        <v>15</v>
      </c>
      <c r="J50" s="59">
        <v>60</v>
      </c>
      <c r="K50" s="52">
        <v>376</v>
      </c>
      <c r="L50" s="59">
        <v>3.1</v>
      </c>
    </row>
    <row r="51" spans="1:12" ht="14.4" x14ac:dyDescent="0.3">
      <c r="A51" s="15"/>
      <c r="B51" s="16"/>
      <c r="C51" s="11"/>
      <c r="D51" s="7" t="s">
        <v>23</v>
      </c>
      <c r="E51" s="50"/>
      <c r="F51" s="59"/>
      <c r="G51" s="51"/>
      <c r="H51" s="59"/>
      <c r="I51" s="51"/>
      <c r="J51" s="59"/>
      <c r="K51" s="52"/>
      <c r="L51" s="59"/>
    </row>
    <row r="52" spans="1:12" ht="14.4" x14ac:dyDescent="0.3">
      <c r="A52" s="15"/>
      <c r="B52" s="16"/>
      <c r="C52" s="11"/>
      <c r="D52" s="81" t="s">
        <v>54</v>
      </c>
      <c r="E52" s="50"/>
      <c r="F52" s="59"/>
      <c r="G52" s="51"/>
      <c r="H52" s="51"/>
      <c r="I52" s="59"/>
      <c r="J52" s="59"/>
      <c r="K52" s="52"/>
      <c r="L52" s="59"/>
    </row>
    <row r="53" spans="1:12" ht="14.4" x14ac:dyDescent="0.3">
      <c r="A53" s="15"/>
      <c r="B53" s="16"/>
      <c r="C53" s="11"/>
      <c r="D53" s="6" t="s">
        <v>59</v>
      </c>
      <c r="E53" s="50" t="s">
        <v>60</v>
      </c>
      <c r="F53" s="59">
        <v>100</v>
      </c>
      <c r="G53" s="59">
        <v>4.0999999999999996</v>
      </c>
      <c r="H53" s="59">
        <v>1.4</v>
      </c>
      <c r="I53" s="59">
        <v>58</v>
      </c>
      <c r="J53" s="59">
        <v>249</v>
      </c>
      <c r="K53" s="52"/>
      <c r="L53" s="59">
        <v>48.06</v>
      </c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58">
        <f>SUM(F48:F54)</f>
        <v>520</v>
      </c>
      <c r="G55" s="21">
        <f t="shared" ref="G55" si="8">SUM(G48:G54)</f>
        <v>11.68</v>
      </c>
      <c r="H55" s="58">
        <f t="shared" ref="H55" si="9">SUM(H48:H54)</f>
        <v>13.14</v>
      </c>
      <c r="I55" s="21">
        <f t="shared" ref="I55" si="10">SUM(I48:I54)</f>
        <v>120.03</v>
      </c>
      <c r="J55" s="58">
        <f t="shared" ref="J55" si="11">SUM(J48:J54)</f>
        <v>634</v>
      </c>
      <c r="K55" s="27"/>
      <c r="L55" s="58">
        <f t="shared" ref="L55:L97" si="12">SUM(L48:L54)</f>
        <v>82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2" ht="14.4" x14ac:dyDescent="0.3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4" x14ac:dyDescent="0.3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4" x14ac:dyDescent="0.3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4" x14ac:dyDescent="0.3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8">SUM(G60:G68)</f>
        <v>0</v>
      </c>
      <c r="H69" s="21">
        <f t="shared" ref="H69" si="19">SUM(H60:H68)</f>
        <v>0</v>
      </c>
      <c r="I69" s="21">
        <f t="shared" ref="I69" si="20">SUM(I60:I68)</f>
        <v>0</v>
      </c>
      <c r="J69" s="21">
        <f t="shared" ref="J69" si="21">SUM(J60:J68)</f>
        <v>0</v>
      </c>
      <c r="K69" s="27"/>
      <c r="L69" s="21">
        <f t="shared" ref="L69" ca="1" si="22">SUM(L66:L74)</f>
        <v>0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3">SUM(G70:G73)</f>
        <v>0</v>
      </c>
      <c r="H74" s="21">
        <f t="shared" ref="H74" si="24">SUM(H70:H73)</f>
        <v>0</v>
      </c>
      <c r="I74" s="21">
        <f t="shared" ref="I74" si="25">SUM(I70:I73)</f>
        <v>0</v>
      </c>
      <c r="J74" s="21">
        <f t="shared" ref="J74" si="26">SUM(J70:J73)</f>
        <v>0</v>
      </c>
      <c r="K74" s="27"/>
      <c r="L74" s="21">
        <f t="shared" ref="L74" ca="1" si="27">SUM(L67:L73)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8">SUM(G75:G80)</f>
        <v>0</v>
      </c>
      <c r="H81" s="21">
        <f t="shared" ref="H81" si="29">SUM(H75:H80)</f>
        <v>0</v>
      </c>
      <c r="I81" s="21">
        <f t="shared" ref="I81" si="30">SUM(I75:I80)</f>
        <v>0</v>
      </c>
      <c r="J81" s="21">
        <f t="shared" ref="J81" si="31">SUM(J75:J80)</f>
        <v>0</v>
      </c>
      <c r="K81" s="27"/>
      <c r="L81" s="21">
        <f t="shared" ref="L81" ca="1" si="32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3">SUM(G82:G87)</f>
        <v>0</v>
      </c>
      <c r="H88" s="21">
        <f t="shared" ref="H88" si="34">SUM(H82:H87)</f>
        <v>0</v>
      </c>
      <c r="I88" s="21">
        <f t="shared" ref="I88" si="35">SUM(I82:I87)</f>
        <v>0</v>
      </c>
      <c r="J88" s="21">
        <f t="shared" ref="J88" si="36">SUM(J82:J87)</f>
        <v>0</v>
      </c>
      <c r="K88" s="27"/>
      <c r="L88" s="21">
        <f t="shared" ref="L88" ca="1" si="37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89" t="s">
        <v>4</v>
      </c>
      <c r="D89" s="90"/>
      <c r="E89" s="33"/>
      <c r="F89" s="82">
        <f>F55+F59+F69+F74+F81+F88</f>
        <v>520</v>
      </c>
      <c r="G89" s="34">
        <f t="shared" ref="G89" si="38">G55+G59+G69+G74+G81+G88</f>
        <v>11.68</v>
      </c>
      <c r="H89" s="34">
        <f t="shared" ref="H89" si="39">H55+H59+H69+H74+H81+H88</f>
        <v>13.14</v>
      </c>
      <c r="I89" s="34">
        <f t="shared" ref="I89" si="40">I55+I59+I69+I74+I81+I88</f>
        <v>120.03</v>
      </c>
      <c r="J89" s="82">
        <f t="shared" ref="J89" si="41">J55+J59+J69+J74+J81+J88</f>
        <v>634</v>
      </c>
      <c r="K89" s="35"/>
      <c r="L89" s="34">
        <f t="shared" ref="L89" ca="1" si="42">L55+L59+L69+L74+L81+L88</f>
        <v>0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52</v>
      </c>
      <c r="F90" s="60">
        <v>250</v>
      </c>
      <c r="G90" s="48">
        <v>21.18</v>
      </c>
      <c r="H90" s="60">
        <v>16.079999999999998</v>
      </c>
      <c r="I90" s="48">
        <v>44.67</v>
      </c>
      <c r="J90" s="60">
        <v>381.67</v>
      </c>
      <c r="K90" s="49">
        <v>291</v>
      </c>
      <c r="L90" s="60">
        <v>62.36</v>
      </c>
    </row>
    <row r="91" spans="1:12" ht="14.4" x14ac:dyDescent="0.3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4.4" x14ac:dyDescent="0.3">
      <c r="A92" s="25"/>
      <c r="B92" s="16"/>
      <c r="C92" s="11"/>
      <c r="D92" s="7" t="s">
        <v>22</v>
      </c>
      <c r="E92" s="50" t="s">
        <v>50</v>
      </c>
      <c r="F92" s="59">
        <v>200</v>
      </c>
      <c r="G92" s="51">
        <v>7.0000000000000007E-2</v>
      </c>
      <c r="H92" s="51">
        <v>0.02</v>
      </c>
      <c r="I92" s="59">
        <v>15</v>
      </c>
      <c r="J92" s="59">
        <v>60</v>
      </c>
      <c r="K92" s="52">
        <v>376</v>
      </c>
      <c r="L92" s="59">
        <v>3.1</v>
      </c>
    </row>
    <row r="93" spans="1:12" ht="14.4" x14ac:dyDescent="0.3">
      <c r="A93" s="25"/>
      <c r="B93" s="16"/>
      <c r="C93" s="11"/>
      <c r="D93" s="7" t="s">
        <v>23</v>
      </c>
      <c r="E93" s="50" t="s">
        <v>48</v>
      </c>
      <c r="F93" s="59">
        <v>40</v>
      </c>
      <c r="G93" s="51">
        <v>3.16</v>
      </c>
      <c r="H93" s="59">
        <v>0.4</v>
      </c>
      <c r="I93" s="51">
        <v>0.84</v>
      </c>
      <c r="J93" s="59">
        <v>93.52</v>
      </c>
      <c r="K93" s="52"/>
      <c r="L93" s="59">
        <v>5.4</v>
      </c>
    </row>
    <row r="94" spans="1:12" ht="14.4" x14ac:dyDescent="0.3">
      <c r="A94" s="25"/>
      <c r="B94" s="16"/>
      <c r="C94" s="11"/>
      <c r="D94" s="7" t="s">
        <v>24</v>
      </c>
      <c r="E94" s="50"/>
      <c r="F94" s="59"/>
      <c r="G94" s="59"/>
      <c r="H94" s="59"/>
      <c r="I94" s="59"/>
      <c r="J94" s="59"/>
      <c r="K94" s="52"/>
      <c r="L94" s="59"/>
    </row>
    <row r="95" spans="1:12" ht="14.4" x14ac:dyDescent="0.3">
      <c r="A95" s="25"/>
      <c r="B95" s="16"/>
      <c r="C95" s="11"/>
      <c r="D95" s="6" t="s">
        <v>54</v>
      </c>
      <c r="E95" s="50" t="s">
        <v>61</v>
      </c>
      <c r="F95" s="59">
        <v>30</v>
      </c>
      <c r="G95" s="51">
        <v>0.55000000000000004</v>
      </c>
      <c r="H95" s="59">
        <v>0.1</v>
      </c>
      <c r="I95" s="59">
        <v>1.9</v>
      </c>
      <c r="J95" s="59">
        <v>11</v>
      </c>
      <c r="K95" s="52">
        <v>71</v>
      </c>
      <c r="L95" s="51">
        <v>11.14</v>
      </c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58">
        <f>SUM(F90:F96)</f>
        <v>520</v>
      </c>
      <c r="G97" s="21">
        <f t="shared" ref="G97" si="43">SUM(G90:G96)</f>
        <v>24.96</v>
      </c>
      <c r="H97" s="58">
        <f t="shared" ref="H97" si="44">SUM(H90:H96)</f>
        <v>16.599999999999998</v>
      </c>
      <c r="I97" s="58">
        <f t="shared" ref="I97" si="45">SUM(I90:I96)</f>
        <v>62.410000000000004</v>
      </c>
      <c r="J97" s="21">
        <f t="shared" ref="J97" si="46">SUM(J90:J96)</f>
        <v>546.19000000000005</v>
      </c>
      <c r="K97" s="27"/>
      <c r="L97" s="58">
        <f t="shared" si="12"/>
        <v>82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4" x14ac:dyDescent="0.3">
      <c r="A103" s="25"/>
      <c r="B103" s="16"/>
      <c r="C103" s="11"/>
      <c r="D103" s="7" t="s">
        <v>28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4" x14ac:dyDescent="0.3">
      <c r="A104" s="25"/>
      <c r="B104" s="16"/>
      <c r="C104" s="11"/>
      <c r="D104" s="7" t="s">
        <v>29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4" x14ac:dyDescent="0.3">
      <c r="A107" s="25"/>
      <c r="B107" s="16"/>
      <c r="C107" s="11"/>
      <c r="D107" s="7" t="s">
        <v>32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0</v>
      </c>
      <c r="G111" s="21">
        <f t="shared" ref="G111" si="52">SUM(G102:G110)</f>
        <v>0</v>
      </c>
      <c r="H111" s="21">
        <f t="shared" ref="H111" si="53">SUM(H102:H110)</f>
        <v>0</v>
      </c>
      <c r="I111" s="21">
        <f t="shared" ref="I111" si="54">SUM(I102:I110)</f>
        <v>0</v>
      </c>
      <c r="J111" s="21">
        <f t="shared" ref="J111" si="55">SUM(J102:J110)</f>
        <v>0</v>
      </c>
      <c r="K111" s="27"/>
      <c r="L111" s="21">
        <f t="shared" ref="L111" ca="1" si="56">SUM(L108:L116)</f>
        <v>0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7">SUM(G112:G115)</f>
        <v>0</v>
      </c>
      <c r="H116" s="21">
        <f t="shared" ref="H116" si="58">SUM(H112:H115)</f>
        <v>0</v>
      </c>
      <c r="I116" s="21">
        <f t="shared" ref="I116" si="59">SUM(I112:I115)</f>
        <v>0</v>
      </c>
      <c r="J116" s="21">
        <f t="shared" ref="J116" si="60">SUM(J112:J115)</f>
        <v>0</v>
      </c>
      <c r="K116" s="27"/>
      <c r="L116" s="21">
        <f t="shared" ref="L116" ca="1" si="61">SUM(L109:L115)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62">SUM(G117:G122)</f>
        <v>0</v>
      </c>
      <c r="H123" s="21">
        <f t="shared" ref="H123" si="63">SUM(H117:H122)</f>
        <v>0</v>
      </c>
      <c r="I123" s="21">
        <f t="shared" ref="I123" si="64">SUM(I117:I122)</f>
        <v>0</v>
      </c>
      <c r="J123" s="21">
        <f t="shared" ref="J123" si="65">SUM(J117:J122)</f>
        <v>0</v>
      </c>
      <c r="K123" s="27"/>
      <c r="L123" s="21">
        <f t="shared" ref="L123" ca="1" si="66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7">SUM(G124:G129)</f>
        <v>0</v>
      </c>
      <c r="H130" s="21">
        <f t="shared" ref="H130" si="68">SUM(H124:H129)</f>
        <v>0</v>
      </c>
      <c r="I130" s="21">
        <f t="shared" ref="I130" si="69">SUM(I124:I129)</f>
        <v>0</v>
      </c>
      <c r="J130" s="21">
        <f t="shared" ref="J130" si="70">SUM(J124:J129)</f>
        <v>0</v>
      </c>
      <c r="K130" s="27"/>
      <c r="L130" s="21">
        <f t="shared" ref="L130" ca="1" si="71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89" t="s">
        <v>4</v>
      </c>
      <c r="D131" s="90"/>
      <c r="E131" s="33"/>
      <c r="F131" s="82">
        <f>F97+F101+F111+F116+F123+F130</f>
        <v>520</v>
      </c>
      <c r="G131" s="34">
        <f t="shared" ref="G131" si="72">G97+G101+G111+G116+G123+G130</f>
        <v>24.96</v>
      </c>
      <c r="H131" s="82">
        <f t="shared" ref="H131" si="73">H97+H101+H111+H116+H123+H130</f>
        <v>16.599999999999998</v>
      </c>
      <c r="I131" s="82">
        <f t="shared" ref="I131" si="74">I97+I101+I111+I116+I123+I130</f>
        <v>62.410000000000004</v>
      </c>
      <c r="J131" s="34">
        <f t="shared" ref="J131" si="75">J97+J101+J111+J116+J123+J130</f>
        <v>546.19000000000005</v>
      </c>
      <c r="K131" s="35"/>
      <c r="L131" s="34">
        <f t="shared" ref="L131" ca="1" si="76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62</v>
      </c>
      <c r="F132" s="60">
        <v>60</v>
      </c>
      <c r="G132" s="60">
        <v>10.29</v>
      </c>
      <c r="H132" s="48">
        <v>14.57</v>
      </c>
      <c r="I132" s="60">
        <v>3.8</v>
      </c>
      <c r="J132" s="60">
        <v>189</v>
      </c>
      <c r="K132" s="49">
        <v>301</v>
      </c>
      <c r="L132" s="48">
        <v>37.450000000000003</v>
      </c>
    </row>
    <row r="133" spans="1:12" ht="14.4" x14ac:dyDescent="0.3">
      <c r="A133" s="25"/>
      <c r="B133" s="16"/>
      <c r="C133" s="11"/>
      <c r="D133" s="6"/>
      <c r="E133" s="50" t="s">
        <v>63</v>
      </c>
      <c r="F133" s="59">
        <v>150</v>
      </c>
      <c r="G133" s="51">
        <v>8.5500000000000007</v>
      </c>
      <c r="H133" s="59">
        <v>10</v>
      </c>
      <c r="I133" s="59">
        <v>52</v>
      </c>
      <c r="J133" s="59">
        <v>295</v>
      </c>
      <c r="K133" s="52">
        <v>171</v>
      </c>
      <c r="L133" s="59">
        <v>19.7</v>
      </c>
    </row>
    <row r="134" spans="1:12" ht="14.4" x14ac:dyDescent="0.3">
      <c r="A134" s="25"/>
      <c r="B134" s="16"/>
      <c r="C134" s="11"/>
      <c r="D134" s="7" t="s">
        <v>22</v>
      </c>
      <c r="E134" s="50" t="s">
        <v>50</v>
      </c>
      <c r="F134" s="59">
        <v>200</v>
      </c>
      <c r="G134" s="51">
        <v>7.0000000000000007E-2</v>
      </c>
      <c r="H134" s="51">
        <v>0.02</v>
      </c>
      <c r="I134" s="59">
        <v>15</v>
      </c>
      <c r="J134" s="59">
        <v>60</v>
      </c>
      <c r="K134" s="52">
        <v>376</v>
      </c>
      <c r="L134" s="59">
        <v>3.1</v>
      </c>
    </row>
    <row r="135" spans="1:12" ht="14.4" x14ac:dyDescent="0.3">
      <c r="A135" s="25"/>
      <c r="B135" s="16"/>
      <c r="C135" s="11"/>
      <c r="D135" s="7" t="s">
        <v>23</v>
      </c>
      <c r="E135" s="50" t="s">
        <v>48</v>
      </c>
      <c r="F135" s="59">
        <v>50</v>
      </c>
      <c r="G135" s="51">
        <v>3.16</v>
      </c>
      <c r="H135" s="59">
        <v>0.4</v>
      </c>
      <c r="I135" s="51">
        <v>0.84</v>
      </c>
      <c r="J135" s="59">
        <v>93.53</v>
      </c>
      <c r="K135" s="52"/>
      <c r="L135" s="59">
        <v>6.75</v>
      </c>
    </row>
    <row r="136" spans="1:12" ht="14.4" x14ac:dyDescent="0.3">
      <c r="A136" s="25"/>
      <c r="B136" s="16"/>
      <c r="C136" s="11"/>
      <c r="D136" s="81" t="s">
        <v>54</v>
      </c>
      <c r="E136" s="50" t="s">
        <v>64</v>
      </c>
      <c r="F136" s="59">
        <v>50</v>
      </c>
      <c r="G136" s="59">
        <v>0.99</v>
      </c>
      <c r="H136" s="59">
        <v>2.9</v>
      </c>
      <c r="I136" s="59">
        <v>4.9000000000000004</v>
      </c>
      <c r="J136" s="59">
        <v>49.71</v>
      </c>
      <c r="K136" s="52">
        <v>47</v>
      </c>
      <c r="L136" s="59">
        <v>15</v>
      </c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58">
        <f>SUM(F132:F138)</f>
        <v>510</v>
      </c>
      <c r="G139" s="58">
        <f t="shared" ref="G139" si="77">SUM(G132:G138)</f>
        <v>23.06</v>
      </c>
      <c r="H139" s="21">
        <f t="shared" ref="H139" si="78">SUM(H132:H138)</f>
        <v>27.889999999999997</v>
      </c>
      <c r="I139" s="21">
        <f t="shared" ref="I139" si="79">SUM(I132:I138)</f>
        <v>76.540000000000006</v>
      </c>
      <c r="J139" s="21">
        <f t="shared" ref="J139" si="80">SUM(J132:J138)</f>
        <v>687.24</v>
      </c>
      <c r="K139" s="27"/>
      <c r="L139" s="58">
        <f t="shared" ref="L139:L181" si="81">SUM(L132:L138)</f>
        <v>82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25"/>
      <c r="B145" s="16"/>
      <c r="C145" s="11"/>
      <c r="D145" s="7" t="s">
        <v>28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25"/>
      <c r="B146" s="16"/>
      <c r="C146" s="11"/>
      <c r="D146" s="7" t="s">
        <v>29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4" x14ac:dyDescent="0.3">
      <c r="A149" s="25"/>
      <c r="B149" s="16"/>
      <c r="C149" s="11"/>
      <c r="D149" s="7" t="s">
        <v>32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4" x14ac:dyDescent="0.3">
      <c r="A150" s="25"/>
      <c r="B150" s="16"/>
      <c r="C150" s="11"/>
      <c r="D150" s="7" t="s">
        <v>33</v>
      </c>
      <c r="E150" s="50"/>
      <c r="F150" s="51"/>
      <c r="G150" s="51"/>
      <c r="H150" s="51"/>
      <c r="I150" s="51"/>
      <c r="J150" s="51"/>
      <c r="K150" s="52"/>
      <c r="L150" s="51"/>
    </row>
    <row r="151" spans="1:12" ht="14.4" x14ac:dyDescent="0.3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0</v>
      </c>
      <c r="G153" s="21">
        <f t="shared" ref="G153" si="87">SUM(G144:G152)</f>
        <v>0</v>
      </c>
      <c r="H153" s="21">
        <f t="shared" ref="H153" si="88">SUM(H144:H152)</f>
        <v>0</v>
      </c>
      <c r="I153" s="21">
        <f t="shared" ref="I153" si="89">SUM(I144:I152)</f>
        <v>0</v>
      </c>
      <c r="J153" s="21">
        <f t="shared" ref="J153" si="90">SUM(J144:J152)</f>
        <v>0</v>
      </c>
      <c r="K153" s="27"/>
      <c r="L153" s="21">
        <f t="shared" ref="L153" ca="1" si="91">SUM(L150:L158)</f>
        <v>0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92">SUM(G154:G157)</f>
        <v>0</v>
      </c>
      <c r="H158" s="21">
        <f t="shared" ref="H158" si="93">SUM(H154:H157)</f>
        <v>0</v>
      </c>
      <c r="I158" s="21">
        <f t="shared" ref="I158" si="94">SUM(I154:I157)</f>
        <v>0</v>
      </c>
      <c r="J158" s="21">
        <f t="shared" ref="J158" si="95">SUM(J154:J157)</f>
        <v>0</v>
      </c>
      <c r="K158" s="27"/>
      <c r="L158" s="21">
        <f t="shared" ref="L158" ca="1" si="96">SUM(L151:L157)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7">SUM(G159:G164)</f>
        <v>0</v>
      </c>
      <c r="H165" s="21">
        <f t="shared" ref="H165" si="98">SUM(H159:H164)</f>
        <v>0</v>
      </c>
      <c r="I165" s="21">
        <f t="shared" ref="I165" si="99">SUM(I159:I164)</f>
        <v>0</v>
      </c>
      <c r="J165" s="21">
        <f t="shared" ref="J165" si="100">SUM(J159:J164)</f>
        <v>0</v>
      </c>
      <c r="K165" s="27"/>
      <c r="L165" s="21">
        <f t="shared" ref="L165" ca="1" si="101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102">SUM(G166:G171)</f>
        <v>0</v>
      </c>
      <c r="H172" s="21">
        <f t="shared" ref="H172" si="103">SUM(H166:H171)</f>
        <v>0</v>
      </c>
      <c r="I172" s="21">
        <f t="shared" ref="I172" si="104">SUM(I166:I171)</f>
        <v>0</v>
      </c>
      <c r="J172" s="21">
        <f t="shared" ref="J172" si="105">SUM(J166:J171)</f>
        <v>0</v>
      </c>
      <c r="K172" s="27"/>
      <c r="L172" s="21">
        <f t="shared" ref="L172" ca="1" si="106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89" t="s">
        <v>4</v>
      </c>
      <c r="D173" s="90"/>
      <c r="E173" s="33"/>
      <c r="F173" s="82">
        <f>F139+F143+F153+F158+F165+F172</f>
        <v>510</v>
      </c>
      <c r="G173" s="34">
        <f t="shared" ref="G173" si="107">G139+G143+G153+G158+G165+G172</f>
        <v>23.06</v>
      </c>
      <c r="H173" s="34">
        <f t="shared" ref="H173" si="108">H139+H143+H153+H158+H165+H172</f>
        <v>27.889999999999997</v>
      </c>
      <c r="I173" s="34">
        <f t="shared" ref="I173" si="109">I139+I143+I153+I158+I165+I172</f>
        <v>76.540000000000006</v>
      </c>
      <c r="J173" s="34">
        <f t="shared" ref="J173" si="110">J139+J143+J153+J158+J165+J172</f>
        <v>687.24</v>
      </c>
      <c r="K173" s="35"/>
      <c r="L173" s="34">
        <f t="shared" ref="L173" ca="1" si="111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62" t="s">
        <v>21</v>
      </c>
      <c r="E174" s="63" t="s">
        <v>47</v>
      </c>
      <c r="F174" s="64">
        <v>55</v>
      </c>
      <c r="G174" s="64">
        <v>8.7200000000000006</v>
      </c>
      <c r="H174" s="65">
        <v>8.3800000000000008</v>
      </c>
      <c r="I174" s="64">
        <v>8.14</v>
      </c>
      <c r="J174" s="64">
        <v>143</v>
      </c>
      <c r="K174" s="66">
        <v>294</v>
      </c>
      <c r="L174" s="64">
        <v>35</v>
      </c>
    </row>
    <row r="175" spans="1:12" ht="14.4" x14ac:dyDescent="0.3">
      <c r="A175" s="25"/>
      <c r="B175" s="16"/>
      <c r="C175" s="11"/>
      <c r="D175" s="67"/>
      <c r="E175" s="68" t="s">
        <v>49</v>
      </c>
      <c r="F175" s="69">
        <v>160</v>
      </c>
      <c r="G175" s="70">
        <v>8.85</v>
      </c>
      <c r="H175" s="70">
        <v>9.5500000000000007</v>
      </c>
      <c r="I175" s="70">
        <v>39.86</v>
      </c>
      <c r="J175" s="69">
        <v>280</v>
      </c>
      <c r="K175" s="71">
        <v>171</v>
      </c>
      <c r="L175" s="70">
        <v>20.04</v>
      </c>
    </row>
    <row r="176" spans="1:12" ht="14.4" x14ac:dyDescent="0.3">
      <c r="A176" s="25"/>
      <c r="B176" s="16"/>
      <c r="C176" s="11"/>
      <c r="D176" s="72" t="s">
        <v>22</v>
      </c>
      <c r="E176" s="68" t="s">
        <v>50</v>
      </c>
      <c r="F176" s="69">
        <v>200</v>
      </c>
      <c r="G176" s="70">
        <v>7.0000000000000007E-2</v>
      </c>
      <c r="H176" s="69">
        <v>0.02</v>
      </c>
      <c r="I176" s="69">
        <v>15</v>
      </c>
      <c r="J176" s="69">
        <v>60</v>
      </c>
      <c r="K176" s="71">
        <v>376</v>
      </c>
      <c r="L176" s="69">
        <v>3.1</v>
      </c>
    </row>
    <row r="177" spans="1:12" ht="14.4" x14ac:dyDescent="0.3">
      <c r="A177" s="25"/>
      <c r="B177" s="16"/>
      <c r="C177" s="11"/>
      <c r="D177" s="72" t="s">
        <v>23</v>
      </c>
      <c r="E177" s="68" t="s">
        <v>48</v>
      </c>
      <c r="F177" s="69">
        <v>50</v>
      </c>
      <c r="G177" s="70">
        <v>3.16</v>
      </c>
      <c r="H177" s="69">
        <v>0.4</v>
      </c>
      <c r="I177" s="70">
        <v>0.84</v>
      </c>
      <c r="J177" s="69">
        <v>93.52</v>
      </c>
      <c r="K177" s="71"/>
      <c r="L177" s="69">
        <v>6.75</v>
      </c>
    </row>
    <row r="178" spans="1:12" ht="14.4" x14ac:dyDescent="0.3">
      <c r="A178" s="25"/>
      <c r="B178" s="16"/>
      <c r="C178" s="11"/>
      <c r="D178" s="84" t="s">
        <v>54</v>
      </c>
      <c r="E178" s="68" t="s">
        <v>65</v>
      </c>
      <c r="F178" s="69">
        <v>60</v>
      </c>
      <c r="G178" s="70">
        <v>1.61</v>
      </c>
      <c r="H178" s="69">
        <v>5.16</v>
      </c>
      <c r="I178" s="70">
        <v>0.94</v>
      </c>
      <c r="J178" s="70">
        <v>80.11</v>
      </c>
      <c r="K178" s="71">
        <v>52</v>
      </c>
      <c r="L178" s="69">
        <v>17.11</v>
      </c>
    </row>
    <row r="179" spans="1:12" ht="14.4" x14ac:dyDescent="0.3">
      <c r="A179" s="25"/>
      <c r="B179" s="16"/>
      <c r="C179" s="11"/>
      <c r="D179" s="67"/>
      <c r="E179" s="68"/>
      <c r="F179" s="70"/>
      <c r="G179" s="70"/>
      <c r="H179" s="70"/>
      <c r="I179" s="70"/>
      <c r="J179" s="70"/>
      <c r="K179" s="71"/>
      <c r="L179" s="70"/>
    </row>
    <row r="180" spans="1:12" ht="14.4" x14ac:dyDescent="0.3">
      <c r="A180" s="25"/>
      <c r="B180" s="16"/>
      <c r="C180" s="11"/>
      <c r="D180" s="67"/>
      <c r="E180" s="68"/>
      <c r="F180" s="70"/>
      <c r="G180" s="70"/>
      <c r="H180" s="70"/>
      <c r="I180" s="70"/>
      <c r="J180" s="70"/>
      <c r="K180" s="71"/>
      <c r="L180" s="70"/>
    </row>
    <row r="181" spans="1:12" ht="14.4" x14ac:dyDescent="0.3">
      <c r="A181" s="26"/>
      <c r="B181" s="18"/>
      <c r="C181" s="8"/>
      <c r="D181" s="73" t="s">
        <v>39</v>
      </c>
      <c r="E181" s="74"/>
      <c r="F181" s="75">
        <f>SUM(F174:F180)</f>
        <v>525</v>
      </c>
      <c r="G181" s="76">
        <f t="shared" ref="G181" si="112">SUM(G174:G180)</f>
        <v>22.41</v>
      </c>
      <c r="H181" s="76">
        <f t="shared" ref="H181" si="113">SUM(H174:H180)</f>
        <v>23.509999999999998</v>
      </c>
      <c r="I181" s="75">
        <f t="shared" ref="I181" si="114">SUM(I174:I180)</f>
        <v>64.78</v>
      </c>
      <c r="J181" s="76">
        <f t="shared" ref="J181" si="115">SUM(J174:J180)</f>
        <v>656.63</v>
      </c>
      <c r="K181" s="77"/>
      <c r="L181" s="75">
        <f t="shared" si="81"/>
        <v>82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2" ht="14.4" x14ac:dyDescent="0.3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2" ht="14.4" x14ac:dyDescent="0.3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2" ht="14.4" x14ac:dyDescent="0.3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2" ht="14.4" x14ac:dyDescent="0.3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2" ht="14.4" x14ac:dyDescent="0.3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2" ht="14.4" x14ac:dyDescent="0.3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21">SUM(G186:G194)</f>
        <v>0</v>
      </c>
      <c r="H195" s="21">
        <f t="shared" ref="H195" si="122">SUM(H186:H194)</f>
        <v>0</v>
      </c>
      <c r="I195" s="21">
        <f t="shared" ref="I195" si="123">SUM(I186:I194)</f>
        <v>0</v>
      </c>
      <c r="J195" s="21">
        <f t="shared" ref="J195" si="124">SUM(J186:J194)</f>
        <v>0</v>
      </c>
      <c r="K195" s="27"/>
      <c r="L195" s="21">
        <f t="shared" ref="L195" ca="1" si="125">SUM(L192:L200)</f>
        <v>0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26">SUM(G196:G199)</f>
        <v>0</v>
      </c>
      <c r="H200" s="21">
        <f t="shared" ref="H200" si="127">SUM(H196:H199)</f>
        <v>0</v>
      </c>
      <c r="I200" s="21">
        <f t="shared" ref="I200" si="128">SUM(I196:I199)</f>
        <v>0</v>
      </c>
      <c r="J200" s="21">
        <f t="shared" ref="J200" si="129">SUM(J196:J199)</f>
        <v>0</v>
      </c>
      <c r="K200" s="27"/>
      <c r="L200" s="21">
        <f t="shared" ref="L200" ca="1" si="130">SUM(L193:L199)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89" t="s">
        <v>4</v>
      </c>
      <c r="D215" s="90"/>
      <c r="E215" s="33"/>
      <c r="F215" s="82">
        <f>F181+F185+F195+F200+F207+F214</f>
        <v>525</v>
      </c>
      <c r="G215" s="34">
        <f t="shared" ref="G215" si="141">G181+G185+G195+G200+G207+G214</f>
        <v>22.41</v>
      </c>
      <c r="H215" s="34">
        <f t="shared" ref="H215" si="142">H181+H185+H195+H200+H207+H214</f>
        <v>23.509999999999998</v>
      </c>
      <c r="I215" s="82">
        <f t="shared" ref="I215" si="143">I181+I185+I195+I200+I207+I214</f>
        <v>64.78</v>
      </c>
      <c r="J215" s="34">
        <f t="shared" ref="J215" si="144">J181+J185+J195+J200+J207+J214</f>
        <v>656.63</v>
      </c>
      <c r="K215" s="35"/>
      <c r="L215" s="34">
        <f t="shared" ref="L215" ca="1" si="145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60"/>
      <c r="G216" s="48"/>
      <c r="H216" s="48"/>
      <c r="I216" s="48"/>
      <c r="J216" s="48"/>
      <c r="K216" s="49"/>
      <c r="L216" s="60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9"/>
      <c r="G218" s="51"/>
      <c r="H218" s="51"/>
      <c r="I218" s="59"/>
      <c r="J218" s="59"/>
      <c r="K218" s="52"/>
      <c r="L218" s="59"/>
    </row>
    <row r="219" spans="1:12" ht="14.4" x14ac:dyDescent="0.3">
      <c r="A219" s="25"/>
      <c r="B219" s="16"/>
      <c r="C219" s="11"/>
      <c r="D219" s="7" t="s">
        <v>23</v>
      </c>
      <c r="E219" s="50"/>
      <c r="F219" s="59"/>
      <c r="G219" s="59"/>
      <c r="H219" s="51"/>
      <c r="I219" s="51"/>
      <c r="J219" s="59"/>
      <c r="K219" s="52"/>
      <c r="L219" s="59"/>
    </row>
    <row r="220" spans="1:12" ht="14.4" x14ac:dyDescent="0.3">
      <c r="A220" s="25"/>
      <c r="B220" s="16"/>
      <c r="C220" s="11"/>
      <c r="D220" s="7" t="s">
        <v>24</v>
      </c>
      <c r="E220" s="50"/>
      <c r="F220" s="59"/>
      <c r="G220" s="59"/>
      <c r="H220" s="59"/>
      <c r="I220" s="59"/>
      <c r="J220" s="59"/>
      <c r="K220" s="52"/>
      <c r="L220" s="59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58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58">
        <f t="shared" ref="L223:L265" si="150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89" t="s">
        <v>4</v>
      </c>
      <c r="D257" s="90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9"/>
      <c r="G261" s="51"/>
      <c r="H261" s="59"/>
      <c r="I261" s="51"/>
      <c r="J261" s="51"/>
      <c r="K261" s="52"/>
      <c r="L261" s="59"/>
    </row>
    <row r="262" spans="1:12" ht="14.4" x14ac:dyDescent="0.3">
      <c r="A262" s="25"/>
      <c r="B262" s="16"/>
      <c r="C262" s="11"/>
      <c r="D262" s="7" t="s">
        <v>24</v>
      </c>
      <c r="E262" s="50"/>
      <c r="F262" s="59"/>
      <c r="G262" s="51"/>
      <c r="H262" s="59"/>
      <c r="I262" s="51"/>
      <c r="J262" s="51"/>
      <c r="K262" s="52"/>
      <c r="L262" s="59"/>
    </row>
    <row r="263" spans="1:12" ht="14.4" x14ac:dyDescent="0.3">
      <c r="A263" s="25"/>
      <c r="B263" s="16"/>
      <c r="C263" s="11"/>
      <c r="D263" s="6"/>
      <c r="E263" s="50"/>
      <c r="F263" s="59"/>
      <c r="G263" s="59"/>
      <c r="H263" s="59"/>
      <c r="I263" s="59"/>
      <c r="J263" s="59"/>
      <c r="K263" s="52"/>
      <c r="L263" s="59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58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58">
        <f t="shared" si="150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89" t="s">
        <v>4</v>
      </c>
      <c r="D299" s="90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66</v>
      </c>
      <c r="F300" s="60">
        <v>100</v>
      </c>
      <c r="G300" s="48">
        <v>31.25</v>
      </c>
      <c r="H300" s="48">
        <v>34.020000000000003</v>
      </c>
      <c r="I300" s="60">
        <v>0.1</v>
      </c>
      <c r="J300" s="60">
        <v>432.5</v>
      </c>
      <c r="K300" s="49">
        <v>293</v>
      </c>
      <c r="L300" s="60">
        <v>55.19</v>
      </c>
    </row>
    <row r="301" spans="1:12" ht="14.4" x14ac:dyDescent="0.3">
      <c r="A301" s="25"/>
      <c r="B301" s="16"/>
      <c r="C301" s="11"/>
      <c r="D301" s="6"/>
      <c r="E301" s="50" t="s">
        <v>51</v>
      </c>
      <c r="F301" s="59">
        <v>150</v>
      </c>
      <c r="G301" s="51">
        <v>5.46</v>
      </c>
      <c r="H301" s="51">
        <v>5.79</v>
      </c>
      <c r="I301" s="51">
        <v>30.46</v>
      </c>
      <c r="J301" s="51">
        <v>195.72</v>
      </c>
      <c r="K301" s="52">
        <v>203</v>
      </c>
      <c r="L301" s="59">
        <v>13.5</v>
      </c>
    </row>
    <row r="302" spans="1:12" ht="14.4" x14ac:dyDescent="0.3">
      <c r="A302" s="25"/>
      <c r="B302" s="16"/>
      <c r="C302" s="11"/>
      <c r="D302" s="7" t="s">
        <v>22</v>
      </c>
      <c r="E302" s="50" t="s">
        <v>50</v>
      </c>
      <c r="F302" s="59">
        <v>200</v>
      </c>
      <c r="G302" s="51">
        <v>7.0000000000000007E-2</v>
      </c>
      <c r="H302" s="51">
        <v>0.02</v>
      </c>
      <c r="I302" s="59">
        <v>15</v>
      </c>
      <c r="J302" s="59">
        <v>60</v>
      </c>
      <c r="K302" s="52">
        <v>376</v>
      </c>
      <c r="L302" s="59">
        <v>2.4</v>
      </c>
    </row>
    <row r="303" spans="1:12" ht="14.4" x14ac:dyDescent="0.3">
      <c r="A303" s="25"/>
      <c r="B303" s="16"/>
      <c r="C303" s="11"/>
      <c r="D303" s="7" t="s">
        <v>23</v>
      </c>
      <c r="E303" s="50" t="s">
        <v>48</v>
      </c>
      <c r="F303" s="59">
        <v>40</v>
      </c>
      <c r="G303" s="59">
        <v>3.16</v>
      </c>
      <c r="H303" s="59">
        <v>0.4</v>
      </c>
      <c r="I303" s="51">
        <v>0.84</v>
      </c>
      <c r="J303" s="59">
        <v>93.52</v>
      </c>
      <c r="K303" s="52"/>
      <c r="L303" s="59">
        <v>5.4</v>
      </c>
    </row>
    <row r="304" spans="1:12" ht="14.4" x14ac:dyDescent="0.3">
      <c r="A304" s="25"/>
      <c r="B304" s="16"/>
      <c r="C304" s="11"/>
      <c r="D304" s="7" t="s">
        <v>24</v>
      </c>
      <c r="E304" s="78"/>
      <c r="F304" s="59"/>
      <c r="G304" s="59"/>
      <c r="H304" s="59"/>
      <c r="I304" s="59"/>
      <c r="J304" s="59"/>
      <c r="K304" s="52"/>
      <c r="L304" s="59"/>
    </row>
    <row r="305" spans="1:12" ht="14.4" x14ac:dyDescent="0.3">
      <c r="A305" s="25"/>
      <c r="B305" s="16"/>
      <c r="C305" s="11"/>
      <c r="D305" s="6" t="s">
        <v>54</v>
      </c>
      <c r="E305" s="50" t="s">
        <v>67</v>
      </c>
      <c r="F305" s="59">
        <v>25</v>
      </c>
      <c r="G305" s="59">
        <v>0.18</v>
      </c>
      <c r="H305" s="59">
        <v>0.03</v>
      </c>
      <c r="I305" s="59">
        <v>0.47</v>
      </c>
      <c r="J305" s="59">
        <v>3</v>
      </c>
      <c r="K305" s="52">
        <v>71</v>
      </c>
      <c r="L305" s="51">
        <v>5.51</v>
      </c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58">
        <f>SUM(F300:F306)</f>
        <v>515</v>
      </c>
      <c r="G307" s="21">
        <f t="shared" ref="G307" si="215">SUM(G300:G306)</f>
        <v>40.119999999999997</v>
      </c>
      <c r="H307" s="21">
        <f t="shared" ref="H307" si="216">SUM(H300:H306)</f>
        <v>40.260000000000005</v>
      </c>
      <c r="I307" s="58">
        <f t="shared" ref="I307" si="217">SUM(I300:I306)</f>
        <v>46.870000000000005</v>
      </c>
      <c r="J307" s="58">
        <f t="shared" ref="J307" si="218">SUM(J300:J306)</f>
        <v>784.74</v>
      </c>
      <c r="K307" s="27"/>
      <c r="L307" s="58">
        <f t="shared" ref="L307:L349" si="219">SUM(L300:L306)</f>
        <v>82.000000000000014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4" x14ac:dyDescent="0.3">
      <c r="A313" s="25"/>
      <c r="B313" s="16"/>
      <c r="C313" s="11"/>
      <c r="D313" s="7" t="s">
        <v>28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4" x14ac:dyDescent="0.3">
      <c r="A314" s="25"/>
      <c r="B314" s="16"/>
      <c r="C314" s="11"/>
      <c r="D314" s="7" t="s">
        <v>29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4" x14ac:dyDescent="0.3">
      <c r="A315" s="25"/>
      <c r="B315" s="16"/>
      <c r="C315" s="11"/>
      <c r="D315" s="7" t="s">
        <v>30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4" x14ac:dyDescent="0.3">
      <c r="A316" s="25"/>
      <c r="B316" s="16"/>
      <c r="C316" s="11"/>
      <c r="D316" s="7" t="s">
        <v>31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4" x14ac:dyDescent="0.3">
      <c r="A317" s="25"/>
      <c r="B317" s="16"/>
      <c r="C317" s="11"/>
      <c r="D317" s="7" t="s">
        <v>32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4" x14ac:dyDescent="0.3">
      <c r="A318" s="25"/>
      <c r="B318" s="16"/>
      <c r="C318" s="11"/>
      <c r="D318" s="7" t="s">
        <v>33</v>
      </c>
      <c r="E318" s="50"/>
      <c r="F318" s="51"/>
      <c r="G318" s="51"/>
      <c r="H318" s="51"/>
      <c r="I318" s="51"/>
      <c r="J318" s="51"/>
      <c r="K318" s="52"/>
      <c r="L318" s="51"/>
    </row>
    <row r="319" spans="1:12" ht="14.4" x14ac:dyDescent="0.3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0</v>
      </c>
      <c r="G321" s="21">
        <f t="shared" ref="G321" si="225">SUM(G312:G320)</f>
        <v>0</v>
      </c>
      <c r="H321" s="21">
        <f t="shared" ref="H321" si="226">SUM(H312:H320)</f>
        <v>0</v>
      </c>
      <c r="I321" s="21">
        <f t="shared" ref="I321" si="227">SUM(I312:I320)</f>
        <v>0</v>
      </c>
      <c r="J321" s="21">
        <f t="shared" ref="J321" si="228">SUM(J312:J320)</f>
        <v>0</v>
      </c>
      <c r="K321" s="27"/>
      <c r="L321" s="21">
        <f t="shared" ref="L321" ca="1" si="229">SUM(L318:L326)</f>
        <v>0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30">SUM(G322:G325)</f>
        <v>0</v>
      </c>
      <c r="H326" s="21">
        <f t="shared" ref="H326" si="231">SUM(H322:H325)</f>
        <v>0</v>
      </c>
      <c r="I326" s="21">
        <f t="shared" ref="I326" si="232">SUM(I322:I325)</f>
        <v>0</v>
      </c>
      <c r="J326" s="21">
        <f t="shared" ref="J326" si="233">SUM(J322:J325)</f>
        <v>0</v>
      </c>
      <c r="K326" s="27"/>
      <c r="L326" s="21">
        <f t="shared" ref="L326" ca="1" si="234">SUM(L319:L325)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35">SUM(G327:G332)</f>
        <v>0</v>
      </c>
      <c r="H333" s="21">
        <f t="shared" ref="H333" si="236">SUM(H327:H332)</f>
        <v>0</v>
      </c>
      <c r="I333" s="21">
        <f t="shared" ref="I333" si="237">SUM(I327:I332)</f>
        <v>0</v>
      </c>
      <c r="J333" s="21">
        <f t="shared" ref="J333" si="238">SUM(J327:J332)</f>
        <v>0</v>
      </c>
      <c r="K333" s="27"/>
      <c r="L333" s="21">
        <f t="shared" ref="L333" ca="1" si="239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40">SUM(G334:G339)</f>
        <v>0</v>
      </c>
      <c r="H340" s="21">
        <f t="shared" ref="H340" si="241">SUM(H334:H339)</f>
        <v>0</v>
      </c>
      <c r="I340" s="21">
        <f t="shared" ref="I340" si="242">SUM(I334:I339)</f>
        <v>0</v>
      </c>
      <c r="J340" s="21">
        <f t="shared" ref="J340" si="243">SUM(J334:J339)</f>
        <v>0</v>
      </c>
      <c r="K340" s="27"/>
      <c r="L340" s="21">
        <f t="shared" ref="L340" ca="1" si="244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89" t="s">
        <v>4</v>
      </c>
      <c r="D341" s="90"/>
      <c r="E341" s="33"/>
      <c r="F341" s="82">
        <f>F307+F311+F321+F326+F333+F340</f>
        <v>515</v>
      </c>
      <c r="G341" s="34">
        <f t="shared" ref="G341" si="245">G307+G311+G321+G326+G333+G340</f>
        <v>40.119999999999997</v>
      </c>
      <c r="H341" s="34">
        <f t="shared" ref="H341" si="246">H307+H311+H321+H326+H333+H340</f>
        <v>40.260000000000005</v>
      </c>
      <c r="I341" s="82">
        <f t="shared" ref="I341" si="247">I307+I311+I321+I326+I333+I340</f>
        <v>46.870000000000005</v>
      </c>
      <c r="J341" s="82">
        <f t="shared" ref="J341" si="248">J307+J311+J321+J326+J333+J340</f>
        <v>784.74</v>
      </c>
      <c r="K341" s="35"/>
      <c r="L341" s="34">
        <f t="shared" ref="L341" ca="1" si="249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68</v>
      </c>
      <c r="F342" s="60">
        <v>116</v>
      </c>
      <c r="G342" s="48">
        <v>10.78</v>
      </c>
      <c r="H342" s="60">
        <v>19.2</v>
      </c>
      <c r="I342" s="60">
        <v>2.04</v>
      </c>
      <c r="J342" s="60">
        <v>224</v>
      </c>
      <c r="K342" s="49">
        <v>210</v>
      </c>
      <c r="L342" s="60">
        <v>49.2</v>
      </c>
    </row>
    <row r="343" spans="1:12" ht="14.4" x14ac:dyDescent="0.3">
      <c r="A343" s="15"/>
      <c r="B343" s="16"/>
      <c r="C343" s="11"/>
      <c r="D343" s="6"/>
      <c r="E343" s="50" t="s">
        <v>69</v>
      </c>
      <c r="F343" s="59">
        <v>150</v>
      </c>
      <c r="G343" s="51">
        <v>4.67</v>
      </c>
      <c r="H343" s="59">
        <v>7.4</v>
      </c>
      <c r="I343" s="51">
        <v>30.16</v>
      </c>
      <c r="J343" s="51">
        <v>205.32</v>
      </c>
      <c r="K343" s="52">
        <v>171</v>
      </c>
      <c r="L343" s="59">
        <v>17</v>
      </c>
    </row>
    <row r="344" spans="1:12" ht="14.4" x14ac:dyDescent="0.3">
      <c r="A344" s="15"/>
      <c r="B344" s="16"/>
      <c r="C344" s="11"/>
      <c r="D344" s="7" t="s">
        <v>22</v>
      </c>
      <c r="E344" s="50" t="s">
        <v>50</v>
      </c>
      <c r="F344" s="59">
        <v>200</v>
      </c>
      <c r="G344" s="51">
        <v>7.0000000000000007E-2</v>
      </c>
      <c r="H344" s="51">
        <v>0.02</v>
      </c>
      <c r="I344" s="59">
        <v>15</v>
      </c>
      <c r="J344" s="59">
        <v>60</v>
      </c>
      <c r="K344" s="52">
        <v>376</v>
      </c>
      <c r="L344" s="59">
        <v>3.1</v>
      </c>
    </row>
    <row r="345" spans="1:12" ht="14.4" x14ac:dyDescent="0.3">
      <c r="A345" s="15"/>
      <c r="B345" s="16"/>
      <c r="C345" s="11"/>
      <c r="D345" s="7" t="s">
        <v>23</v>
      </c>
      <c r="E345" s="50" t="s">
        <v>48</v>
      </c>
      <c r="F345" s="59">
        <v>20</v>
      </c>
      <c r="G345" s="51">
        <v>1.58</v>
      </c>
      <c r="H345" s="59">
        <v>0.2</v>
      </c>
      <c r="I345" s="51">
        <v>0.42</v>
      </c>
      <c r="J345" s="59">
        <v>46.76</v>
      </c>
      <c r="K345" s="52"/>
      <c r="L345" s="59">
        <v>2.7</v>
      </c>
    </row>
    <row r="346" spans="1:12" ht="14.4" x14ac:dyDescent="0.3">
      <c r="A346" s="15"/>
      <c r="B346" s="16"/>
      <c r="C346" s="11"/>
      <c r="D346" s="7" t="s">
        <v>24</v>
      </c>
      <c r="E346" s="50"/>
      <c r="F346" s="59"/>
      <c r="G346" s="59"/>
      <c r="H346" s="59"/>
      <c r="I346" s="59"/>
      <c r="J346" s="59"/>
      <c r="K346" s="52"/>
      <c r="L346" s="59"/>
    </row>
    <row r="347" spans="1:12" ht="14.4" x14ac:dyDescent="0.3">
      <c r="A347" s="15"/>
      <c r="B347" s="16"/>
      <c r="C347" s="11"/>
      <c r="D347" s="79" t="s">
        <v>54</v>
      </c>
      <c r="E347" s="78" t="s">
        <v>70</v>
      </c>
      <c r="F347" s="59">
        <v>25</v>
      </c>
      <c r="G347" s="59">
        <v>1</v>
      </c>
      <c r="H347" s="51">
        <v>2.69</v>
      </c>
      <c r="I347" s="59">
        <v>5.45</v>
      </c>
      <c r="J347" s="59">
        <v>50.18</v>
      </c>
      <c r="K347" s="52"/>
      <c r="L347" s="59">
        <v>10</v>
      </c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58">
        <f>SUM(F342:F348)</f>
        <v>511</v>
      </c>
      <c r="G349" s="58">
        <f t="shared" ref="G349" si="250">SUM(G342:G348)</f>
        <v>18.100000000000001</v>
      </c>
      <c r="H349" s="21">
        <f t="shared" ref="H349" si="251">SUM(H342:H348)</f>
        <v>29.51</v>
      </c>
      <c r="I349" s="21">
        <f t="shared" ref="I349" si="252">SUM(I342:I348)</f>
        <v>53.070000000000007</v>
      </c>
      <c r="J349" s="58">
        <f t="shared" ref="J349" si="253">SUM(J342:J348)</f>
        <v>586.26</v>
      </c>
      <c r="K349" s="27"/>
      <c r="L349" s="58">
        <f t="shared" si="219"/>
        <v>82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4" x14ac:dyDescent="0.3">
      <c r="A355" s="15"/>
      <c r="B355" s="16"/>
      <c r="C355" s="11"/>
      <c r="D355" s="7" t="s">
        <v>28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4" x14ac:dyDescent="0.3">
      <c r="A356" s="15"/>
      <c r="B356" s="16"/>
      <c r="C356" s="11"/>
      <c r="D356" s="7" t="s">
        <v>29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4" x14ac:dyDescent="0.3">
      <c r="A359" s="15"/>
      <c r="B359" s="16"/>
      <c r="C359" s="11"/>
      <c r="D359" s="7" t="s">
        <v>32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4" x14ac:dyDescent="0.3">
      <c r="A360" s="15"/>
      <c r="B360" s="16"/>
      <c r="C360" s="11"/>
      <c r="D360" s="7" t="s">
        <v>33</v>
      </c>
      <c r="E360" s="50"/>
      <c r="F360" s="51"/>
      <c r="G360" s="51"/>
      <c r="H360" s="51"/>
      <c r="I360" s="51"/>
      <c r="J360" s="51"/>
      <c r="K360" s="52"/>
      <c r="L360" s="51"/>
    </row>
    <row r="361" spans="1:12" ht="14.4" x14ac:dyDescent="0.3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0</v>
      </c>
      <c r="G363" s="21">
        <f t="shared" ref="G363" si="259">SUM(G354:G362)</f>
        <v>0</v>
      </c>
      <c r="H363" s="21">
        <f t="shared" ref="H363" si="260">SUM(H354:H362)</f>
        <v>0</v>
      </c>
      <c r="I363" s="21">
        <f t="shared" ref="I363" si="261">SUM(I354:I362)</f>
        <v>0</v>
      </c>
      <c r="J363" s="21">
        <f t="shared" ref="J363" si="262">SUM(J354:J362)</f>
        <v>0</v>
      </c>
      <c r="K363" s="27"/>
      <c r="L363" s="21">
        <f t="shared" ref="L363" ca="1" si="263">SUM(L360:L368)</f>
        <v>0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64">SUM(G364:G367)</f>
        <v>0</v>
      </c>
      <c r="H368" s="21">
        <f t="shared" ref="H368" si="265">SUM(H364:H367)</f>
        <v>0</v>
      </c>
      <c r="I368" s="21">
        <f t="shared" ref="I368" si="266">SUM(I364:I367)</f>
        <v>0</v>
      </c>
      <c r="J368" s="21">
        <f t="shared" ref="J368" si="267">SUM(J364:J367)</f>
        <v>0</v>
      </c>
      <c r="K368" s="27"/>
      <c r="L368" s="21">
        <f t="shared" ref="L368" ca="1" si="268">SUM(L361:L367)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69">SUM(G369:G374)</f>
        <v>0</v>
      </c>
      <c r="H375" s="21">
        <f t="shared" ref="H375" si="270">SUM(H369:H374)</f>
        <v>0</v>
      </c>
      <c r="I375" s="21">
        <f t="shared" ref="I375" si="271">SUM(I369:I374)</f>
        <v>0</v>
      </c>
      <c r="J375" s="21">
        <f t="shared" ref="J375" si="272">SUM(J369:J374)</f>
        <v>0</v>
      </c>
      <c r="K375" s="27"/>
      <c r="L375" s="21">
        <f t="shared" ref="L375" ca="1" si="273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74">SUM(G376:G381)</f>
        <v>0</v>
      </c>
      <c r="H382" s="21">
        <f t="shared" ref="H382" si="275">SUM(H376:H381)</f>
        <v>0</v>
      </c>
      <c r="I382" s="21">
        <f t="shared" ref="I382" si="276">SUM(I376:I381)</f>
        <v>0</v>
      </c>
      <c r="J382" s="21">
        <f t="shared" ref="J382" si="277">SUM(J376:J381)</f>
        <v>0</v>
      </c>
      <c r="K382" s="27"/>
      <c r="L382" s="21">
        <f t="shared" ref="L382" ca="1" si="278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89" t="s">
        <v>4</v>
      </c>
      <c r="D383" s="90"/>
      <c r="E383" s="33"/>
      <c r="F383" s="82">
        <f>F349+F353+F363+F368+F375+F382</f>
        <v>511</v>
      </c>
      <c r="G383" s="82">
        <f t="shared" ref="G383" si="279">G349+G353+G363+G368+G375+G382</f>
        <v>18.100000000000001</v>
      </c>
      <c r="H383" s="34">
        <f t="shared" ref="H383" si="280">H349+H353+H363+H368+H375+H382</f>
        <v>29.51</v>
      </c>
      <c r="I383" s="34">
        <f t="shared" ref="I383" si="281">I349+I353+I363+I368+I375+I382</f>
        <v>53.070000000000007</v>
      </c>
      <c r="J383" s="82">
        <f t="shared" ref="J383" si="282">J349+J353+J363+J368+J375+J382</f>
        <v>586.26</v>
      </c>
      <c r="K383" s="35"/>
      <c r="L383" s="34">
        <f t="shared" ref="L383" ca="1" si="283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80" t="s">
        <v>71</v>
      </c>
      <c r="F384" s="60">
        <v>100</v>
      </c>
      <c r="G384" s="48">
        <v>12.92</v>
      </c>
      <c r="H384" s="60">
        <v>6.9</v>
      </c>
      <c r="I384" s="48">
        <v>4.45</v>
      </c>
      <c r="J384" s="60">
        <v>141.6</v>
      </c>
      <c r="K384" s="49">
        <v>229</v>
      </c>
      <c r="L384" s="60">
        <v>46.7</v>
      </c>
    </row>
    <row r="385" spans="1:12" ht="14.4" x14ac:dyDescent="0.3">
      <c r="A385" s="25"/>
      <c r="B385" s="16"/>
      <c r="C385" s="11"/>
      <c r="D385" s="6"/>
      <c r="E385" s="50" t="s">
        <v>72</v>
      </c>
      <c r="F385" s="59">
        <v>150</v>
      </c>
      <c r="G385" s="51">
        <v>6.84</v>
      </c>
      <c r="H385" s="51">
        <v>9.19</v>
      </c>
      <c r="I385" s="51">
        <v>39.229999999999997</v>
      </c>
      <c r="J385" s="59">
        <v>267</v>
      </c>
      <c r="K385" s="52">
        <v>171</v>
      </c>
      <c r="L385" s="59">
        <v>19.2</v>
      </c>
    </row>
    <row r="386" spans="1:12" ht="14.4" x14ac:dyDescent="0.3">
      <c r="A386" s="25"/>
      <c r="B386" s="16"/>
      <c r="C386" s="11"/>
      <c r="D386" s="7" t="s">
        <v>22</v>
      </c>
      <c r="E386" s="50" t="s">
        <v>50</v>
      </c>
      <c r="F386" s="59">
        <v>200</v>
      </c>
      <c r="G386" s="51">
        <v>7.0000000000000007E-2</v>
      </c>
      <c r="H386" s="51">
        <v>0.02</v>
      </c>
      <c r="I386" s="59">
        <v>15</v>
      </c>
      <c r="J386" s="59">
        <v>60</v>
      </c>
      <c r="K386" s="52">
        <v>376</v>
      </c>
      <c r="L386" s="59">
        <v>2.4</v>
      </c>
    </row>
    <row r="387" spans="1:12" ht="14.4" x14ac:dyDescent="0.3">
      <c r="A387" s="25"/>
      <c r="B387" s="16"/>
      <c r="C387" s="11"/>
      <c r="D387" s="7" t="s">
        <v>23</v>
      </c>
      <c r="E387" s="50" t="s">
        <v>48</v>
      </c>
      <c r="F387" s="59">
        <v>40</v>
      </c>
      <c r="G387" s="51">
        <v>3.95</v>
      </c>
      <c r="H387" s="59">
        <v>0.5</v>
      </c>
      <c r="I387" s="51">
        <v>21.15</v>
      </c>
      <c r="J387" s="59">
        <v>116.9</v>
      </c>
      <c r="K387" s="52"/>
      <c r="L387" s="59">
        <v>5.4</v>
      </c>
    </row>
    <row r="388" spans="1:12" ht="14.4" x14ac:dyDescent="0.3">
      <c r="A388" s="25"/>
      <c r="B388" s="16"/>
      <c r="C388" s="11"/>
      <c r="D388" s="81" t="s">
        <v>54</v>
      </c>
      <c r="E388" s="78" t="s">
        <v>61</v>
      </c>
      <c r="F388" s="59">
        <v>30</v>
      </c>
      <c r="G388" s="51">
        <v>0.55000000000000004</v>
      </c>
      <c r="H388" s="59">
        <v>0.1</v>
      </c>
      <c r="I388" s="59">
        <v>1.9</v>
      </c>
      <c r="J388" s="59">
        <v>11</v>
      </c>
      <c r="K388" s="52">
        <v>71</v>
      </c>
      <c r="L388" s="59">
        <v>8.3000000000000007</v>
      </c>
    </row>
    <row r="389" spans="1:12" ht="14.4" x14ac:dyDescent="0.3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58">
        <f>SUM(F384:F390)</f>
        <v>520</v>
      </c>
      <c r="G391" s="21">
        <f t="shared" ref="G391" si="284">SUM(G384:G390)</f>
        <v>24.33</v>
      </c>
      <c r="H391" s="21">
        <f t="shared" ref="H391" si="285">SUM(H384:H390)</f>
        <v>16.71</v>
      </c>
      <c r="I391" s="21">
        <f t="shared" ref="I391" si="286">SUM(I384:I390)</f>
        <v>81.73</v>
      </c>
      <c r="J391" s="21">
        <f t="shared" ref="J391" si="287">SUM(J384:J390)</f>
        <v>596.5</v>
      </c>
      <c r="K391" s="27"/>
      <c r="L391" s="58">
        <f t="shared" ref="L391:L433" si="288">SUM(L384:L390)</f>
        <v>82.000000000000014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/>
      <c r="F396" s="51"/>
      <c r="G396" s="51"/>
      <c r="H396" s="51"/>
      <c r="I396" s="51"/>
      <c r="J396" s="51"/>
      <c r="K396" s="52"/>
      <c r="L396" s="51"/>
    </row>
    <row r="397" spans="1:12" ht="14.4" x14ac:dyDescent="0.3">
      <c r="A397" s="25"/>
      <c r="B397" s="16"/>
      <c r="C397" s="11"/>
      <c r="D397" s="7" t="s">
        <v>28</v>
      </c>
      <c r="E397" s="50"/>
      <c r="F397" s="51"/>
      <c r="G397" s="51"/>
      <c r="H397" s="51"/>
      <c r="I397" s="51"/>
      <c r="J397" s="51"/>
      <c r="K397" s="52"/>
      <c r="L397" s="51"/>
    </row>
    <row r="398" spans="1:12" ht="14.4" x14ac:dyDescent="0.3">
      <c r="A398" s="25"/>
      <c r="B398" s="16"/>
      <c r="C398" s="11"/>
      <c r="D398" s="7" t="s">
        <v>29</v>
      </c>
      <c r="E398" s="50"/>
      <c r="F398" s="51"/>
      <c r="G398" s="51"/>
      <c r="H398" s="51"/>
      <c r="I398" s="51"/>
      <c r="J398" s="51"/>
      <c r="K398" s="52"/>
      <c r="L398" s="51"/>
    </row>
    <row r="399" spans="1:12" ht="14.4" x14ac:dyDescent="0.3">
      <c r="A399" s="25"/>
      <c r="B399" s="16"/>
      <c r="C399" s="11"/>
      <c r="D399" s="7" t="s">
        <v>30</v>
      </c>
      <c r="E399" s="50"/>
      <c r="F399" s="51"/>
      <c r="G399" s="51"/>
      <c r="H399" s="51"/>
      <c r="I399" s="51"/>
      <c r="J399" s="51"/>
      <c r="K399" s="52"/>
      <c r="L399" s="51"/>
    </row>
    <row r="400" spans="1:12" ht="14.4" x14ac:dyDescent="0.3">
      <c r="A400" s="25"/>
      <c r="B400" s="16"/>
      <c r="C400" s="11"/>
      <c r="D400" s="7" t="s">
        <v>31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4" x14ac:dyDescent="0.3">
      <c r="A401" s="25"/>
      <c r="B401" s="16"/>
      <c r="C401" s="11"/>
      <c r="D401" s="7" t="s">
        <v>32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4" x14ac:dyDescent="0.3">
      <c r="A402" s="25"/>
      <c r="B402" s="16"/>
      <c r="C402" s="11"/>
      <c r="D402" s="7" t="s">
        <v>33</v>
      </c>
      <c r="E402" s="50"/>
      <c r="F402" s="51"/>
      <c r="G402" s="51"/>
      <c r="H402" s="51"/>
      <c r="I402" s="51"/>
      <c r="J402" s="51"/>
      <c r="K402" s="52"/>
      <c r="L402" s="51"/>
    </row>
    <row r="403" spans="1:12" ht="14.4" x14ac:dyDescent="0.3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0</v>
      </c>
      <c r="G405" s="21">
        <f t="shared" ref="G405" si="294">SUM(G396:G404)</f>
        <v>0</v>
      </c>
      <c r="H405" s="21">
        <f t="shared" ref="H405" si="295">SUM(H396:H404)</f>
        <v>0</v>
      </c>
      <c r="I405" s="21">
        <f t="shared" ref="I405" si="296">SUM(I396:I404)</f>
        <v>0</v>
      </c>
      <c r="J405" s="21">
        <f t="shared" ref="J405" si="297">SUM(J396:J404)</f>
        <v>0</v>
      </c>
      <c r="K405" s="27"/>
      <c r="L405" s="21">
        <f t="shared" ref="L405" ca="1" si="298">SUM(L402:L410)</f>
        <v>0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99">SUM(G406:G409)</f>
        <v>0</v>
      </c>
      <c r="H410" s="21">
        <f t="shared" ref="H410" si="300">SUM(H406:H409)</f>
        <v>0</v>
      </c>
      <c r="I410" s="21">
        <f t="shared" ref="I410" si="301">SUM(I406:I409)</f>
        <v>0</v>
      </c>
      <c r="J410" s="21">
        <f t="shared" ref="J410" si="302">SUM(J406:J409)</f>
        <v>0</v>
      </c>
      <c r="K410" s="27"/>
      <c r="L410" s="21">
        <f t="shared" ref="L410" ca="1" si="303">SUM(L403:L409)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304">SUM(G411:G416)</f>
        <v>0</v>
      </c>
      <c r="H417" s="21">
        <f t="shared" ref="H417" si="305">SUM(H411:H416)</f>
        <v>0</v>
      </c>
      <c r="I417" s="21">
        <f t="shared" ref="I417" si="306">SUM(I411:I416)</f>
        <v>0</v>
      </c>
      <c r="J417" s="21">
        <f t="shared" ref="J417" si="307">SUM(J411:J416)</f>
        <v>0</v>
      </c>
      <c r="K417" s="27"/>
      <c r="L417" s="21">
        <f t="shared" ref="L417" ca="1" si="308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309">SUM(G418:G423)</f>
        <v>0</v>
      </c>
      <c r="H424" s="21">
        <f t="shared" ref="H424" si="310">SUM(H418:H423)</f>
        <v>0</v>
      </c>
      <c r="I424" s="21">
        <f t="shared" ref="I424" si="311">SUM(I418:I423)</f>
        <v>0</v>
      </c>
      <c r="J424" s="21">
        <f t="shared" ref="J424" si="312">SUM(J418:J423)</f>
        <v>0</v>
      </c>
      <c r="K424" s="27"/>
      <c r="L424" s="21">
        <f t="shared" ref="L424" ca="1" si="313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89" t="s">
        <v>4</v>
      </c>
      <c r="D425" s="90"/>
      <c r="E425" s="33"/>
      <c r="F425" s="82">
        <f>F391+F395+F405+F410+F417+F424</f>
        <v>520</v>
      </c>
      <c r="G425" s="34">
        <f t="shared" ref="G425" si="314">G391+G395+G405+G410+G417+G424</f>
        <v>24.33</v>
      </c>
      <c r="H425" s="34">
        <f t="shared" ref="H425" si="315">H391+H395+H405+H410+H417+H424</f>
        <v>16.71</v>
      </c>
      <c r="I425" s="34">
        <f t="shared" ref="I425" si="316">I391+I395+I405+I410+I417+I424</f>
        <v>81.73</v>
      </c>
      <c r="J425" s="34">
        <f t="shared" ref="J425" si="317">J391+J395+J405+J410+J417+J424</f>
        <v>596.5</v>
      </c>
      <c r="K425" s="35"/>
      <c r="L425" s="34">
        <f t="shared" ref="L425" ca="1" si="318">L391+L395+L405+L410+L417+L424</f>
        <v>0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73</v>
      </c>
      <c r="F426" s="60">
        <v>210</v>
      </c>
      <c r="G426" s="60">
        <v>11.06</v>
      </c>
      <c r="H426" s="48">
        <v>15.92</v>
      </c>
      <c r="I426" s="60">
        <v>57.1</v>
      </c>
      <c r="J426" s="60">
        <v>422</v>
      </c>
      <c r="K426" s="49">
        <v>188</v>
      </c>
      <c r="L426" s="60">
        <v>59.8</v>
      </c>
    </row>
    <row r="427" spans="1:12" ht="14.4" x14ac:dyDescent="0.3">
      <c r="A427" s="25"/>
      <c r="B427" s="16"/>
      <c r="C427" s="11"/>
      <c r="D427" s="6"/>
      <c r="E427" s="50"/>
      <c r="F427" s="59"/>
      <c r="G427" s="59"/>
      <c r="H427" s="59"/>
      <c r="I427" s="51"/>
      <c r="J427" s="59"/>
      <c r="K427" s="52"/>
      <c r="L427" s="51"/>
    </row>
    <row r="428" spans="1:12" ht="14.4" x14ac:dyDescent="0.3">
      <c r="A428" s="25"/>
      <c r="B428" s="16"/>
      <c r="C428" s="11"/>
      <c r="D428" s="7" t="s">
        <v>22</v>
      </c>
      <c r="E428" s="78" t="s">
        <v>74</v>
      </c>
      <c r="F428" s="59">
        <v>200</v>
      </c>
      <c r="G428" s="59">
        <v>9.1999999999999993</v>
      </c>
      <c r="H428" s="59">
        <v>0.5</v>
      </c>
      <c r="I428" s="59">
        <v>32.82</v>
      </c>
      <c r="J428" s="59">
        <v>30</v>
      </c>
      <c r="K428" s="52"/>
      <c r="L428" s="59">
        <v>7.2</v>
      </c>
    </row>
    <row r="429" spans="1:12" ht="14.4" x14ac:dyDescent="0.3">
      <c r="A429" s="25"/>
      <c r="B429" s="16"/>
      <c r="C429" s="11"/>
      <c r="D429" s="7" t="s">
        <v>23</v>
      </c>
      <c r="E429" s="50"/>
      <c r="F429" s="59"/>
      <c r="G429" s="51"/>
      <c r="H429" s="59"/>
      <c r="I429" s="51"/>
      <c r="J429" s="59"/>
      <c r="K429" s="52"/>
      <c r="L429" s="59"/>
    </row>
    <row r="430" spans="1:12" ht="14.4" x14ac:dyDescent="0.3">
      <c r="A430" s="25"/>
      <c r="B430" s="16"/>
      <c r="C430" s="11"/>
      <c r="D430" s="85" t="s">
        <v>24</v>
      </c>
      <c r="E430" s="78" t="s">
        <v>46</v>
      </c>
      <c r="F430" s="59">
        <v>100</v>
      </c>
      <c r="G430" s="59">
        <v>0.4</v>
      </c>
      <c r="H430" s="59">
        <v>0.4</v>
      </c>
      <c r="I430" s="59">
        <v>9.8000000000000007</v>
      </c>
      <c r="J430" s="59">
        <v>47</v>
      </c>
      <c r="K430" s="52">
        <v>388</v>
      </c>
      <c r="L430" s="59">
        <v>15</v>
      </c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58">
        <f>SUM(F426:F432)</f>
        <v>510</v>
      </c>
      <c r="G433" s="21">
        <f t="shared" ref="G433" si="319">SUM(G426:G432)</f>
        <v>20.659999999999997</v>
      </c>
      <c r="H433" s="21">
        <f t="shared" ref="H433" si="320">SUM(H426:H432)</f>
        <v>16.82</v>
      </c>
      <c r="I433" s="21">
        <f t="shared" ref="I433" si="321">SUM(I426:I432)</f>
        <v>99.72</v>
      </c>
      <c r="J433" s="58">
        <f t="shared" ref="J433" si="322">SUM(J426:J432)</f>
        <v>499</v>
      </c>
      <c r="K433" s="27"/>
      <c r="L433" s="58">
        <f t="shared" si="288"/>
        <v>82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4" x14ac:dyDescent="0.3">
      <c r="A439" s="25"/>
      <c r="B439" s="16"/>
      <c r="C439" s="11"/>
      <c r="D439" s="7" t="s">
        <v>28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4" x14ac:dyDescent="0.3">
      <c r="A440" s="25"/>
      <c r="B440" s="16"/>
      <c r="C440" s="11"/>
      <c r="D440" s="7" t="s">
        <v>29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4" x14ac:dyDescent="0.3">
      <c r="A441" s="25"/>
      <c r="B441" s="16"/>
      <c r="C441" s="11"/>
      <c r="D441" s="7" t="s">
        <v>30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4" x14ac:dyDescent="0.3">
      <c r="A442" s="25"/>
      <c r="B442" s="16"/>
      <c r="C442" s="11"/>
      <c r="D442" s="7" t="s">
        <v>31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4" x14ac:dyDescent="0.3">
      <c r="A443" s="25"/>
      <c r="B443" s="16"/>
      <c r="C443" s="11"/>
      <c r="D443" s="7" t="s">
        <v>32</v>
      </c>
      <c r="E443" s="50"/>
      <c r="F443" s="51"/>
      <c r="G443" s="51"/>
      <c r="H443" s="51"/>
      <c r="I443" s="51"/>
      <c r="J443" s="51"/>
      <c r="K443" s="52"/>
      <c r="L443" s="51"/>
    </row>
    <row r="444" spans="1:12" ht="14.4" x14ac:dyDescent="0.3">
      <c r="A444" s="25"/>
      <c r="B444" s="16"/>
      <c r="C444" s="11"/>
      <c r="D444" s="7" t="s">
        <v>33</v>
      </c>
      <c r="E444" s="50"/>
      <c r="F444" s="51"/>
      <c r="G444" s="51"/>
      <c r="H444" s="51"/>
      <c r="I444" s="51"/>
      <c r="J444" s="51"/>
      <c r="K444" s="52"/>
      <c r="L444" s="51"/>
    </row>
    <row r="445" spans="1:12" ht="14.4" x14ac:dyDescent="0.3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0</v>
      </c>
      <c r="G447" s="21">
        <f t="shared" ref="G447" si="328">SUM(G438:G446)</f>
        <v>0</v>
      </c>
      <c r="H447" s="21">
        <f t="shared" ref="H447" si="329">SUM(H438:H446)</f>
        <v>0</v>
      </c>
      <c r="I447" s="21">
        <f t="shared" ref="I447" si="330">SUM(I438:I446)</f>
        <v>0</v>
      </c>
      <c r="J447" s="21">
        <f t="shared" ref="J447" si="331">SUM(J438:J446)</f>
        <v>0</v>
      </c>
      <c r="K447" s="27"/>
      <c r="L447" s="21">
        <f t="shared" ref="L447" ca="1" si="332">SUM(L444:L452)</f>
        <v>0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33">SUM(G448:G451)</f>
        <v>0</v>
      </c>
      <c r="H452" s="21">
        <f t="shared" ref="H452" si="334">SUM(H448:H451)</f>
        <v>0</v>
      </c>
      <c r="I452" s="21">
        <f t="shared" ref="I452" si="335">SUM(I448:I451)</f>
        <v>0</v>
      </c>
      <c r="J452" s="21">
        <f t="shared" ref="J452" si="336">SUM(J448:J451)</f>
        <v>0</v>
      </c>
      <c r="K452" s="27"/>
      <c r="L452" s="21">
        <f t="shared" ref="L452" ca="1" si="337">SUM(L445:L451)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38">SUM(G453:G458)</f>
        <v>0</v>
      </c>
      <c r="H459" s="21">
        <f t="shared" ref="H459" si="339">SUM(H453:H458)</f>
        <v>0</v>
      </c>
      <c r="I459" s="21">
        <f t="shared" ref="I459" si="340">SUM(I453:I458)</f>
        <v>0</v>
      </c>
      <c r="J459" s="21">
        <f t="shared" ref="J459" si="341">SUM(J453:J458)</f>
        <v>0</v>
      </c>
      <c r="K459" s="27"/>
      <c r="L459" s="21">
        <f t="shared" ref="L459" ca="1" si="342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43">SUM(G460:G465)</f>
        <v>0</v>
      </c>
      <c r="H466" s="21">
        <f t="shared" ref="H466" si="344">SUM(H460:H465)</f>
        <v>0</v>
      </c>
      <c r="I466" s="21">
        <f t="shared" ref="I466" si="345">SUM(I460:I465)</f>
        <v>0</v>
      </c>
      <c r="J466" s="21">
        <f t="shared" ref="J466" si="346">SUM(J460:J465)</f>
        <v>0</v>
      </c>
      <c r="K466" s="27"/>
      <c r="L466" s="21">
        <f t="shared" ref="L466" ca="1" si="347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89" t="s">
        <v>4</v>
      </c>
      <c r="D467" s="90"/>
      <c r="E467" s="33"/>
      <c r="F467" s="82">
        <f>F433+F437+F447+F452+F459+F466</f>
        <v>510</v>
      </c>
      <c r="G467" s="34">
        <f t="shared" ref="G467" si="348">G433+G437+G447+G452+G459+G466</f>
        <v>20.659999999999997</v>
      </c>
      <c r="H467" s="34">
        <f t="shared" ref="H467" si="349">H433+H437+H447+H452+H459+H466</f>
        <v>16.82</v>
      </c>
      <c r="I467" s="34">
        <f t="shared" ref="I467" si="350">I433+I437+I447+I452+I459+I466</f>
        <v>99.72</v>
      </c>
      <c r="J467" s="82">
        <f t="shared" ref="J467" si="351">J433+J437+J447+J452+J459+J466</f>
        <v>499</v>
      </c>
      <c r="K467" s="35"/>
      <c r="L467" s="34">
        <f t="shared" ref="L467" ca="1" si="352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 t="s">
        <v>75</v>
      </c>
      <c r="F468" s="60">
        <v>50</v>
      </c>
      <c r="G468" s="48">
        <v>8.7200000000000006</v>
      </c>
      <c r="H468" s="48">
        <v>8.3800000000000008</v>
      </c>
      <c r="I468" s="48">
        <v>8.14</v>
      </c>
      <c r="J468" s="60">
        <v>143</v>
      </c>
      <c r="K468" s="49">
        <v>294</v>
      </c>
      <c r="L468" s="48">
        <v>33.479999999999997</v>
      </c>
    </row>
    <row r="469" spans="1:12" ht="14.4" x14ac:dyDescent="0.3">
      <c r="A469" s="25"/>
      <c r="B469" s="16"/>
      <c r="C469" s="11"/>
      <c r="D469" s="6"/>
      <c r="E469" s="50" t="s">
        <v>51</v>
      </c>
      <c r="F469" s="59">
        <v>200</v>
      </c>
      <c r="G469" s="51">
        <v>7.64</v>
      </c>
      <c r="H469" s="59">
        <v>8.1</v>
      </c>
      <c r="I469" s="51">
        <v>42.64</v>
      </c>
      <c r="J469" s="59">
        <v>274</v>
      </c>
      <c r="K469" s="52">
        <v>309</v>
      </c>
      <c r="L469" s="51">
        <v>25.95</v>
      </c>
    </row>
    <row r="470" spans="1:12" ht="14.4" x14ac:dyDescent="0.3">
      <c r="A470" s="25"/>
      <c r="B470" s="16"/>
      <c r="C470" s="11"/>
      <c r="D470" s="7" t="s">
        <v>22</v>
      </c>
      <c r="E470" s="50" t="s">
        <v>53</v>
      </c>
      <c r="F470" s="59">
        <v>200</v>
      </c>
      <c r="G470" s="51">
        <v>0.66</v>
      </c>
      <c r="H470" s="51">
        <v>0.09</v>
      </c>
      <c r="I470" s="59">
        <v>32</v>
      </c>
      <c r="J470" s="59">
        <v>132.80000000000001</v>
      </c>
      <c r="K470" s="52">
        <v>349</v>
      </c>
      <c r="L470" s="59">
        <v>6.17</v>
      </c>
    </row>
    <row r="471" spans="1:12" ht="14.4" x14ac:dyDescent="0.3">
      <c r="A471" s="25"/>
      <c r="B471" s="16"/>
      <c r="C471" s="11"/>
      <c r="D471" s="7" t="s">
        <v>23</v>
      </c>
      <c r="E471" s="50" t="s">
        <v>48</v>
      </c>
      <c r="F471" s="59">
        <v>50</v>
      </c>
      <c r="G471" s="51">
        <v>3.16</v>
      </c>
      <c r="H471" s="59">
        <v>0.4</v>
      </c>
      <c r="I471" s="51">
        <v>0.84</v>
      </c>
      <c r="J471" s="59">
        <v>93.52</v>
      </c>
      <c r="K471" s="52"/>
      <c r="L471" s="59">
        <v>5.4</v>
      </c>
    </row>
    <row r="472" spans="1:12" ht="14.4" x14ac:dyDescent="0.3">
      <c r="A472" s="25"/>
      <c r="B472" s="16"/>
      <c r="C472" s="11"/>
      <c r="D472" s="81" t="s">
        <v>56</v>
      </c>
      <c r="E472" s="50" t="s">
        <v>67</v>
      </c>
      <c r="F472" s="59">
        <v>50</v>
      </c>
      <c r="G472" s="51">
        <v>0.35</v>
      </c>
      <c r="H472" s="59">
        <v>0.05</v>
      </c>
      <c r="I472" s="51">
        <v>0.95</v>
      </c>
      <c r="J472" s="51">
        <v>6.6</v>
      </c>
      <c r="K472" s="52">
        <v>71</v>
      </c>
      <c r="L472" s="59">
        <v>11</v>
      </c>
    </row>
    <row r="473" spans="1:12" ht="14.4" x14ac:dyDescent="0.3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58">
        <f>SUM(F468:F474)</f>
        <v>550</v>
      </c>
      <c r="G475" s="58">
        <f t="shared" ref="G475" si="353">SUM(G468:G474)</f>
        <v>20.53</v>
      </c>
      <c r="H475" s="21">
        <f t="shared" ref="H475" si="354">SUM(H468:H474)</f>
        <v>17.02</v>
      </c>
      <c r="I475" s="58">
        <f t="shared" ref="I475" si="355">SUM(I468:I474)</f>
        <v>84.570000000000007</v>
      </c>
      <c r="J475" s="21">
        <f t="shared" ref="J475" si="356">SUM(J468:J474)</f>
        <v>649.91999999999996</v>
      </c>
      <c r="K475" s="27"/>
      <c r="L475" s="58">
        <f t="shared" ref="L475:L517" si="357">SUM(L468:L474)</f>
        <v>82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4" x14ac:dyDescent="0.3">
      <c r="A481" s="25"/>
      <c r="B481" s="16"/>
      <c r="C481" s="11"/>
      <c r="D481" s="7" t="s">
        <v>28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4" x14ac:dyDescent="0.3">
      <c r="A482" s="25"/>
      <c r="B482" s="16"/>
      <c r="C482" s="11"/>
      <c r="D482" s="7" t="s">
        <v>29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4" x14ac:dyDescent="0.3">
      <c r="A485" s="25"/>
      <c r="B485" s="16"/>
      <c r="C485" s="11"/>
      <c r="D485" s="7" t="s">
        <v>32</v>
      </c>
      <c r="E485" s="50"/>
      <c r="F485" s="51"/>
      <c r="G485" s="51"/>
      <c r="H485" s="51"/>
      <c r="I485" s="51"/>
      <c r="J485" s="51"/>
      <c r="K485" s="52"/>
      <c r="L485" s="51"/>
    </row>
    <row r="486" spans="1:12" ht="14.4" x14ac:dyDescent="0.3">
      <c r="A486" s="25"/>
      <c r="B486" s="16"/>
      <c r="C486" s="11"/>
      <c r="D486" s="7" t="s">
        <v>33</v>
      </c>
      <c r="E486" s="50"/>
      <c r="F486" s="51"/>
      <c r="G486" s="51"/>
      <c r="H486" s="51"/>
      <c r="I486" s="51"/>
      <c r="J486" s="51"/>
      <c r="K486" s="52"/>
      <c r="L486" s="51"/>
    </row>
    <row r="487" spans="1:12" ht="14.4" x14ac:dyDescent="0.3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0</v>
      </c>
      <c r="G489" s="21">
        <f t="shared" ref="G489" si="363">SUM(G480:G488)</f>
        <v>0</v>
      </c>
      <c r="H489" s="21">
        <f t="shared" ref="H489" si="364">SUM(H480:H488)</f>
        <v>0</v>
      </c>
      <c r="I489" s="21">
        <f t="shared" ref="I489" si="365">SUM(I480:I488)</f>
        <v>0</v>
      </c>
      <c r="J489" s="21">
        <f t="shared" ref="J489" si="366">SUM(J480:J488)</f>
        <v>0</v>
      </c>
      <c r="K489" s="27"/>
      <c r="L489" s="21">
        <f t="shared" ref="L489" ca="1" si="367">SUM(L486:L494)</f>
        <v>0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68">SUM(G490:G493)</f>
        <v>0</v>
      </c>
      <c r="H494" s="21">
        <f t="shared" ref="H494" si="369">SUM(H490:H493)</f>
        <v>0</v>
      </c>
      <c r="I494" s="21">
        <f t="shared" ref="I494" si="370">SUM(I490:I493)</f>
        <v>0</v>
      </c>
      <c r="J494" s="21">
        <f t="shared" ref="J494" si="371">SUM(J490:J493)</f>
        <v>0</v>
      </c>
      <c r="K494" s="27"/>
      <c r="L494" s="21">
        <f t="shared" ref="L494" ca="1" si="372">SUM(L487:L493)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89" t="s">
        <v>4</v>
      </c>
      <c r="D509" s="90"/>
      <c r="E509" s="33"/>
      <c r="F509" s="82">
        <f>F475+F479+F489+F494+F501+F508</f>
        <v>550</v>
      </c>
      <c r="G509" s="34">
        <f t="shared" ref="G509" si="383">G475+G479+G489+G494+G501+G508</f>
        <v>20.53</v>
      </c>
      <c r="H509" s="34">
        <f t="shared" ref="H509" si="384">H475+H479+H489+H494+H501+H508</f>
        <v>17.02</v>
      </c>
      <c r="I509" s="82">
        <f t="shared" ref="I509" si="385">I475+I479+I489+I494+I501+I508</f>
        <v>84.570000000000007</v>
      </c>
      <c r="J509" s="34">
        <f t="shared" ref="J509" si="386">J475+J479+J489+J494+J501+J508</f>
        <v>649.91999999999996</v>
      </c>
      <c r="K509" s="35"/>
      <c r="L509" s="34">
        <f t="shared" ref="L509" ca="1" si="387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89" t="s">
        <v>4</v>
      </c>
      <c r="D551" s="90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86" t="s">
        <v>4</v>
      </c>
      <c r="D593" s="87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88" t="s">
        <v>5</v>
      </c>
      <c r="D594" s="88"/>
      <c r="E594" s="88"/>
      <c r="F594" s="83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518.1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22.512999999999998</v>
      </c>
      <c r="H594" s="42">
        <f t="shared" si="456"/>
        <v>21.999000000000002</v>
      </c>
      <c r="I594" s="42">
        <f t="shared" si="456"/>
        <v>74.087999999999994</v>
      </c>
      <c r="J594" s="42">
        <f t="shared" si="456"/>
        <v>618.69100000000003</v>
      </c>
      <c r="K594" s="42"/>
      <c r="L594" s="42" t="e">
        <f t="shared" ca="1" si="456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Андреенков</cp:lastModifiedBy>
  <dcterms:created xsi:type="dcterms:W3CDTF">2022-05-16T14:23:56Z</dcterms:created>
  <dcterms:modified xsi:type="dcterms:W3CDTF">2025-01-20T12:43:25Z</dcterms:modified>
</cp:coreProperties>
</file>